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SL_MCS_MCB\_Working\CParkins\FIR &amp; Sampleford\2017 reporting docs\Mun Year End\"/>
    </mc:Choice>
  </mc:AlternateContent>
  <bookViews>
    <workbookView xWindow="0" yWindow="1005" windowWidth="15360" windowHeight="9510" tabRatio="384"/>
  </bookViews>
  <sheets>
    <sheet name="2017" sheetId="1" r:id="rId1"/>
  </sheets>
  <definedNames>
    <definedName name="_xlnm.Print_Area" localSheetId="0">'2017'!$A$1:$F$524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calcId="162913" calcOnSave="0"/>
</workbook>
</file>

<file path=xl/calcChain.xml><?xml version="1.0" encoding="utf-8"?>
<calcChain xmlns="http://schemas.openxmlformats.org/spreadsheetml/2006/main">
  <c r="AA555" i="1" l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B54" i="1" l="1"/>
  <c r="AA96" i="1"/>
  <c r="AF96" i="1" l="1"/>
  <c r="AF97" i="1"/>
  <c r="AB97" i="1"/>
  <c r="AB96" i="1"/>
  <c r="A565" i="1"/>
  <c r="A564" i="1"/>
  <c r="AI322" i="1"/>
  <c r="AH322" i="1"/>
  <c r="AG322" i="1"/>
  <c r="AF322" i="1"/>
  <c r="AI272" i="1"/>
  <c r="AG122" i="1"/>
  <c r="C76" i="1"/>
  <c r="AF76" i="1" s="1"/>
  <c r="F127" i="1"/>
  <c r="AI127" i="1" s="1"/>
  <c r="F125" i="1"/>
  <c r="AA309" i="1"/>
  <c r="D406" i="1"/>
  <c r="A554" i="1"/>
  <c r="A553" i="1"/>
  <c r="E311" i="1"/>
  <c r="C123" i="1" s="1"/>
  <c r="A551" i="1"/>
  <c r="A550" i="1"/>
  <c r="A549" i="1"/>
  <c r="A548" i="1"/>
  <c r="A547" i="1"/>
  <c r="A546" i="1"/>
  <c r="F378" i="1"/>
  <c r="F380" i="1"/>
  <c r="AI380" i="1" s="1"/>
  <c r="F381" i="1"/>
  <c r="F382" i="1"/>
  <c r="AI382" i="1" s="1"/>
  <c r="F384" i="1"/>
  <c r="AI384" i="1" s="1"/>
  <c r="F387" i="1"/>
  <c r="AI387" i="1" s="1"/>
  <c r="F388" i="1"/>
  <c r="F389" i="1"/>
  <c r="AI389" i="1" s="1"/>
  <c r="F390" i="1"/>
  <c r="AI390" i="1" s="1"/>
  <c r="F391" i="1"/>
  <c r="AI391" i="1" s="1"/>
  <c r="F392" i="1"/>
  <c r="C406" i="1"/>
  <c r="C413" i="1" s="1"/>
  <c r="AF413" i="1" s="1"/>
  <c r="F407" i="1"/>
  <c r="F408" i="1"/>
  <c r="F410" i="1"/>
  <c r="F411" i="1"/>
  <c r="E426" i="1"/>
  <c r="AH426" i="1" s="1"/>
  <c r="E427" i="1"/>
  <c r="AH427" i="1" s="1"/>
  <c r="E429" i="1"/>
  <c r="E474" i="1"/>
  <c r="AH474" i="1" s="1"/>
  <c r="E476" i="1"/>
  <c r="A559" i="1" s="1"/>
  <c r="E478" i="1"/>
  <c r="A561" i="1" s="1"/>
  <c r="E480" i="1"/>
  <c r="E493" i="1"/>
  <c r="D368" i="1"/>
  <c r="C222" i="1" s="1"/>
  <c r="AF222" i="1" s="1"/>
  <c r="C311" i="1"/>
  <c r="C213" i="1" s="1"/>
  <c r="AF213" i="1" s="1"/>
  <c r="F311" i="1"/>
  <c r="C244" i="1" s="1"/>
  <c r="F112" i="1"/>
  <c r="D386" i="1"/>
  <c r="D394" i="1" s="1"/>
  <c r="C368" i="1"/>
  <c r="AF368" i="1" s="1"/>
  <c r="E428" i="1"/>
  <c r="E368" i="1"/>
  <c r="F368" i="1"/>
  <c r="C196" i="1"/>
  <c r="AF196" i="1" s="1"/>
  <c r="E196" i="1"/>
  <c r="AG573" i="1" s="1"/>
  <c r="AG387" i="1"/>
  <c r="AH387" i="1"/>
  <c r="AF387" i="1"/>
  <c r="AA387" i="1"/>
  <c r="AB387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5" i="1"/>
  <c r="AB75" i="1"/>
  <c r="AA76" i="1"/>
  <c r="AB76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8" i="1"/>
  <c r="AB88" i="1"/>
  <c r="AA89" i="1"/>
  <c r="AB89" i="1"/>
  <c r="AA90" i="1"/>
  <c r="AA91" i="1"/>
  <c r="AB91" i="1"/>
  <c r="AA94" i="1"/>
  <c r="AB94" i="1"/>
  <c r="AA95" i="1"/>
  <c r="AB95" i="1"/>
  <c r="AA97" i="1"/>
  <c r="AA99" i="1"/>
  <c r="AB99" i="1"/>
  <c r="AA101" i="1"/>
  <c r="AB101" i="1"/>
  <c r="AA112" i="1"/>
  <c r="AB112" i="1"/>
  <c r="AA114" i="1"/>
  <c r="AB114" i="1"/>
  <c r="AA116" i="1"/>
  <c r="AB116" i="1"/>
  <c r="AA117" i="1"/>
  <c r="AB117" i="1"/>
  <c r="AA118" i="1"/>
  <c r="AB118" i="1"/>
  <c r="AA120" i="1"/>
  <c r="AB120" i="1"/>
  <c r="AA121" i="1"/>
  <c r="AB121" i="1"/>
  <c r="AA122" i="1"/>
  <c r="AB122" i="1"/>
  <c r="AA123" i="1"/>
  <c r="AB123" i="1"/>
  <c r="AA125" i="1"/>
  <c r="AB125" i="1"/>
  <c r="AA126" i="1"/>
  <c r="AB126" i="1"/>
  <c r="AA127" i="1"/>
  <c r="AB127" i="1"/>
  <c r="AA128" i="1"/>
  <c r="AB128" i="1"/>
  <c r="AA129" i="1"/>
  <c r="AB129" i="1"/>
  <c r="AA131" i="1"/>
  <c r="AB131" i="1"/>
  <c r="AA147" i="1"/>
  <c r="AB147" i="1"/>
  <c r="AA150" i="1"/>
  <c r="AB150" i="1"/>
  <c r="AA151" i="1"/>
  <c r="AB151" i="1"/>
  <c r="AA152" i="1"/>
  <c r="AB152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8" i="1"/>
  <c r="AB168" i="1"/>
  <c r="AA169" i="1"/>
  <c r="AB169" i="1"/>
  <c r="AA170" i="1"/>
  <c r="AB170" i="1"/>
  <c r="AA171" i="1"/>
  <c r="AB171" i="1"/>
  <c r="AA173" i="1"/>
  <c r="AB173" i="1"/>
  <c r="AA174" i="1"/>
  <c r="AB174" i="1"/>
  <c r="AA175" i="1"/>
  <c r="AB175" i="1"/>
  <c r="AA176" i="1"/>
  <c r="AB176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5" i="1"/>
  <c r="AB185" i="1"/>
  <c r="AA186" i="1"/>
  <c r="AB186" i="1"/>
  <c r="AA187" i="1"/>
  <c r="AB187" i="1"/>
  <c r="AA188" i="1"/>
  <c r="AB188" i="1"/>
  <c r="AA189" i="1"/>
  <c r="AB189" i="1"/>
  <c r="AA191" i="1"/>
  <c r="AB191" i="1"/>
  <c r="AA192" i="1"/>
  <c r="AB192" i="1"/>
  <c r="AA194" i="1"/>
  <c r="AB194" i="1"/>
  <c r="AA196" i="1"/>
  <c r="AB196" i="1"/>
  <c r="AA529" i="1"/>
  <c r="AB529" i="1"/>
  <c r="AA530" i="1"/>
  <c r="AB530" i="1"/>
  <c r="AA531" i="1"/>
  <c r="AB531" i="1"/>
  <c r="AA532" i="1"/>
  <c r="AB532" i="1"/>
  <c r="AA533" i="1"/>
  <c r="AB533" i="1"/>
  <c r="AA534" i="1"/>
  <c r="AB534" i="1"/>
  <c r="AA535" i="1"/>
  <c r="AB535" i="1"/>
  <c r="AA536" i="1"/>
  <c r="AB536" i="1"/>
  <c r="AA537" i="1"/>
  <c r="AB537" i="1"/>
  <c r="AA538" i="1"/>
  <c r="AB538" i="1"/>
  <c r="AA539" i="1"/>
  <c r="AB539" i="1"/>
  <c r="AA540" i="1"/>
  <c r="AB540" i="1"/>
  <c r="AA541" i="1"/>
  <c r="AB541" i="1"/>
  <c r="AA542" i="1"/>
  <c r="AB542" i="1"/>
  <c r="AA543" i="1"/>
  <c r="AB543" i="1"/>
  <c r="AA544" i="1"/>
  <c r="AB544" i="1"/>
  <c r="AA545" i="1"/>
  <c r="AB545" i="1"/>
  <c r="AA546" i="1"/>
  <c r="AB546" i="1"/>
  <c r="AA547" i="1"/>
  <c r="AB547" i="1"/>
  <c r="AA548" i="1"/>
  <c r="AB548" i="1"/>
  <c r="AA549" i="1"/>
  <c r="AB549" i="1"/>
  <c r="AA550" i="1"/>
  <c r="AB550" i="1"/>
  <c r="AA551" i="1"/>
  <c r="AB551" i="1"/>
  <c r="AA552" i="1"/>
  <c r="AB552" i="1"/>
  <c r="AA553" i="1"/>
  <c r="AB553" i="1"/>
  <c r="AA554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A575" i="1"/>
  <c r="AB567" i="1"/>
  <c r="AA576" i="1"/>
  <c r="AB568" i="1"/>
  <c r="AA577" i="1"/>
  <c r="AB569" i="1"/>
  <c r="AA578" i="1"/>
  <c r="AB570" i="1"/>
  <c r="AA579" i="1"/>
  <c r="AB571" i="1"/>
  <c r="AA580" i="1"/>
  <c r="AB572" i="1"/>
  <c r="AA581" i="1"/>
  <c r="AB573" i="1"/>
  <c r="AA582" i="1"/>
  <c r="AB574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5" i="1"/>
  <c r="AB215" i="1"/>
  <c r="AA216" i="1"/>
  <c r="AB216" i="1"/>
  <c r="AA217" i="1"/>
  <c r="AB217" i="1"/>
  <c r="AA218" i="1"/>
  <c r="AB218" i="1"/>
  <c r="AA219" i="1"/>
  <c r="AB219" i="1"/>
  <c r="AA220" i="1"/>
  <c r="AB220" i="1"/>
  <c r="AA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232" i="1"/>
  <c r="AB232" i="1"/>
  <c r="AA234" i="1"/>
  <c r="AB234" i="1"/>
  <c r="AA235" i="1"/>
  <c r="AB235" i="1"/>
  <c r="AA236" i="1"/>
  <c r="AB236" i="1"/>
  <c r="AA237" i="1"/>
  <c r="AB237" i="1"/>
  <c r="AA238" i="1"/>
  <c r="AB238" i="1"/>
  <c r="AA239" i="1"/>
  <c r="AB239" i="1"/>
  <c r="AA240" i="1"/>
  <c r="AB240" i="1"/>
  <c r="AA241" i="1"/>
  <c r="AB241" i="1"/>
  <c r="AA242" i="1"/>
  <c r="AB242" i="1"/>
  <c r="AA243" i="1"/>
  <c r="AB243" i="1"/>
  <c r="AA244" i="1"/>
  <c r="AB244" i="1"/>
  <c r="AA245" i="1"/>
  <c r="AB245" i="1"/>
  <c r="AA246" i="1"/>
  <c r="AB246" i="1"/>
  <c r="AA247" i="1"/>
  <c r="AB247" i="1"/>
  <c r="AA248" i="1"/>
  <c r="AB248" i="1"/>
  <c r="AA250" i="1"/>
  <c r="AB250" i="1"/>
  <c r="AA252" i="1"/>
  <c r="AB252" i="1"/>
  <c r="AA265" i="1"/>
  <c r="AB265" i="1"/>
  <c r="AA266" i="1"/>
  <c r="AB266" i="1"/>
  <c r="AA267" i="1"/>
  <c r="AB267" i="1"/>
  <c r="AA269" i="1"/>
  <c r="AB269" i="1"/>
  <c r="AA270" i="1"/>
  <c r="AB270" i="1"/>
  <c r="AA271" i="1"/>
  <c r="AB271" i="1"/>
  <c r="AA272" i="1"/>
  <c r="AB272" i="1"/>
  <c r="AA273" i="1"/>
  <c r="AB273" i="1"/>
  <c r="AA274" i="1"/>
  <c r="AB274" i="1"/>
  <c r="AA276" i="1"/>
  <c r="AB276" i="1"/>
  <c r="AA277" i="1"/>
  <c r="AB277" i="1"/>
  <c r="AA278" i="1"/>
  <c r="AB278" i="1"/>
  <c r="AA279" i="1"/>
  <c r="AB279" i="1"/>
  <c r="AA280" i="1"/>
  <c r="AB280" i="1"/>
  <c r="AA281" i="1"/>
  <c r="AB281" i="1"/>
  <c r="AA283" i="1"/>
  <c r="AB283" i="1"/>
  <c r="AA284" i="1"/>
  <c r="AB284" i="1"/>
  <c r="AA285" i="1"/>
  <c r="AB285" i="1"/>
  <c r="AA286" i="1"/>
  <c r="AB286" i="1"/>
  <c r="AA288" i="1"/>
  <c r="AB288" i="1"/>
  <c r="AA289" i="1"/>
  <c r="AB289" i="1"/>
  <c r="AA290" i="1"/>
  <c r="AB290" i="1"/>
  <c r="AA291" i="1"/>
  <c r="AB291" i="1"/>
  <c r="AA293" i="1"/>
  <c r="AB293" i="1"/>
  <c r="AA294" i="1"/>
  <c r="AB294" i="1"/>
  <c r="AA295" i="1"/>
  <c r="AB295" i="1"/>
  <c r="AA296" i="1"/>
  <c r="AB296" i="1"/>
  <c r="AA297" i="1"/>
  <c r="AB297" i="1"/>
  <c r="AA298" i="1"/>
  <c r="AB298" i="1"/>
  <c r="AA300" i="1"/>
  <c r="AB300" i="1"/>
  <c r="AA301" i="1"/>
  <c r="AB301" i="1"/>
  <c r="AA302" i="1"/>
  <c r="AB302" i="1"/>
  <c r="AA303" i="1"/>
  <c r="AB303" i="1"/>
  <c r="AA304" i="1"/>
  <c r="AB304" i="1"/>
  <c r="AA306" i="1"/>
  <c r="AB306" i="1"/>
  <c r="AA307" i="1"/>
  <c r="AB307" i="1"/>
  <c r="AA311" i="1"/>
  <c r="AB311" i="1"/>
  <c r="AA322" i="1"/>
  <c r="AB322" i="1"/>
  <c r="AA323" i="1"/>
  <c r="AB323" i="1"/>
  <c r="AA324" i="1"/>
  <c r="AB324" i="1"/>
  <c r="AA326" i="1"/>
  <c r="AB326" i="1"/>
  <c r="AA327" i="1"/>
  <c r="AB327" i="1"/>
  <c r="AA328" i="1"/>
  <c r="AB328" i="1"/>
  <c r="AA329" i="1"/>
  <c r="AB329" i="1"/>
  <c r="AA330" i="1"/>
  <c r="AB330" i="1"/>
  <c r="AA331" i="1"/>
  <c r="AB331" i="1"/>
  <c r="AA333" i="1"/>
  <c r="AB333" i="1"/>
  <c r="AA334" i="1"/>
  <c r="AB334" i="1"/>
  <c r="AA335" i="1"/>
  <c r="AB335" i="1"/>
  <c r="AA336" i="1"/>
  <c r="AB336" i="1"/>
  <c r="AA337" i="1"/>
  <c r="AB337" i="1"/>
  <c r="AA338" i="1"/>
  <c r="AB338" i="1"/>
  <c r="AA340" i="1"/>
  <c r="AB340" i="1"/>
  <c r="AA341" i="1"/>
  <c r="AB341" i="1"/>
  <c r="AA342" i="1"/>
  <c r="AB342" i="1"/>
  <c r="AA343" i="1"/>
  <c r="AB343" i="1"/>
  <c r="AA345" i="1"/>
  <c r="AB345" i="1"/>
  <c r="AA346" i="1"/>
  <c r="AB346" i="1"/>
  <c r="AA347" i="1"/>
  <c r="AB347" i="1"/>
  <c r="AA348" i="1"/>
  <c r="AB348" i="1"/>
  <c r="AA350" i="1"/>
  <c r="AB350" i="1"/>
  <c r="AA351" i="1"/>
  <c r="AB351" i="1"/>
  <c r="AA352" i="1"/>
  <c r="AB352" i="1"/>
  <c r="AA353" i="1"/>
  <c r="AB353" i="1"/>
  <c r="AA354" i="1"/>
  <c r="AB354" i="1"/>
  <c r="AA355" i="1"/>
  <c r="AB355" i="1"/>
  <c r="AA357" i="1"/>
  <c r="AB357" i="1"/>
  <c r="AA358" i="1"/>
  <c r="AB358" i="1"/>
  <c r="AA359" i="1"/>
  <c r="AB359" i="1"/>
  <c r="AA360" i="1"/>
  <c r="AB360" i="1"/>
  <c r="AA361" i="1"/>
  <c r="AB361" i="1"/>
  <c r="AA363" i="1"/>
  <c r="AB363" i="1"/>
  <c r="AA364" i="1"/>
  <c r="AB364" i="1"/>
  <c r="AA366" i="1"/>
  <c r="AB366" i="1"/>
  <c r="AA368" i="1"/>
  <c r="AB368" i="1"/>
  <c r="AA378" i="1"/>
  <c r="AB378" i="1"/>
  <c r="AA379" i="1"/>
  <c r="AB379" i="1"/>
  <c r="AA380" i="1"/>
  <c r="AB380" i="1"/>
  <c r="AA381" i="1"/>
  <c r="AB381" i="1"/>
  <c r="AA382" i="1"/>
  <c r="AB382" i="1"/>
  <c r="AA383" i="1"/>
  <c r="AB383" i="1"/>
  <c r="AA384" i="1"/>
  <c r="AB384" i="1"/>
  <c r="AA385" i="1"/>
  <c r="AB385" i="1"/>
  <c r="AA386" i="1"/>
  <c r="AB386" i="1"/>
  <c r="AA388" i="1"/>
  <c r="AB388" i="1"/>
  <c r="AA389" i="1"/>
  <c r="AB389" i="1"/>
  <c r="AA390" i="1"/>
  <c r="AB390" i="1"/>
  <c r="AA391" i="1"/>
  <c r="AB391" i="1"/>
  <c r="AA392" i="1"/>
  <c r="AB392" i="1"/>
  <c r="AA394" i="1"/>
  <c r="AB394" i="1"/>
  <c r="AA398" i="1"/>
  <c r="AB398" i="1"/>
  <c r="AA399" i="1"/>
  <c r="AB399" i="1"/>
  <c r="AA400" i="1"/>
  <c r="AB400" i="1"/>
  <c r="AA401" i="1"/>
  <c r="AB401" i="1"/>
  <c r="AA402" i="1"/>
  <c r="AB402" i="1"/>
  <c r="AA403" i="1"/>
  <c r="AB403" i="1"/>
  <c r="AA404" i="1"/>
  <c r="AB404" i="1"/>
  <c r="AA405" i="1"/>
  <c r="AB405" i="1"/>
  <c r="AA406" i="1"/>
  <c r="AB406" i="1"/>
  <c r="AA407" i="1"/>
  <c r="AB407" i="1"/>
  <c r="AA408" i="1"/>
  <c r="AB408" i="1"/>
  <c r="AA409" i="1"/>
  <c r="AB409" i="1"/>
  <c r="AA410" i="1"/>
  <c r="AB410" i="1"/>
  <c r="AA411" i="1"/>
  <c r="AB411" i="1"/>
  <c r="AA413" i="1"/>
  <c r="AB413" i="1"/>
  <c r="AA415" i="1"/>
  <c r="AB415" i="1"/>
  <c r="AA417" i="1"/>
  <c r="AB417" i="1"/>
  <c r="AA419" i="1"/>
  <c r="AB419" i="1"/>
  <c r="AA426" i="1"/>
  <c r="AB426" i="1"/>
  <c r="AA427" i="1"/>
  <c r="AB427" i="1"/>
  <c r="AA428" i="1"/>
  <c r="AB428" i="1"/>
  <c r="AA429" i="1"/>
  <c r="AB429" i="1"/>
  <c r="AA431" i="1"/>
  <c r="AB431" i="1"/>
  <c r="AA438" i="1"/>
  <c r="AB438" i="1"/>
  <c r="AA439" i="1"/>
  <c r="AB439" i="1"/>
  <c r="AA440" i="1"/>
  <c r="AB440" i="1"/>
  <c r="AA441" i="1"/>
  <c r="AB441" i="1"/>
  <c r="AA443" i="1"/>
  <c r="AB443" i="1"/>
  <c r="AA449" i="1"/>
  <c r="AB449" i="1"/>
  <c r="AA450" i="1"/>
  <c r="AB450" i="1"/>
  <c r="AA451" i="1"/>
  <c r="AB451" i="1"/>
  <c r="AA452" i="1"/>
  <c r="AB452" i="1"/>
  <c r="AA453" i="1"/>
  <c r="AB453" i="1"/>
  <c r="AA454" i="1"/>
  <c r="AB454" i="1"/>
  <c r="AA455" i="1"/>
  <c r="AB455" i="1"/>
  <c r="AA458" i="1"/>
  <c r="AB458" i="1"/>
  <c r="AA459" i="1"/>
  <c r="AB459" i="1"/>
  <c r="AA460" i="1"/>
  <c r="AB460" i="1"/>
  <c r="AA461" i="1"/>
  <c r="AB461" i="1"/>
  <c r="AA462" i="1"/>
  <c r="AB462" i="1"/>
  <c r="AA463" i="1"/>
  <c r="AB463" i="1"/>
  <c r="AA465" i="1"/>
  <c r="AB465" i="1"/>
  <c r="AA474" i="1"/>
  <c r="AB474" i="1"/>
  <c r="AA476" i="1"/>
  <c r="AB476" i="1"/>
  <c r="AA477" i="1"/>
  <c r="AB477" i="1"/>
  <c r="AA478" i="1"/>
  <c r="AB478" i="1"/>
  <c r="AA479" i="1"/>
  <c r="AB479" i="1"/>
  <c r="AA480" i="1"/>
  <c r="AB480" i="1"/>
  <c r="AA481" i="1"/>
  <c r="AB481" i="1"/>
  <c r="AA483" i="1"/>
  <c r="AB483" i="1"/>
  <c r="AA487" i="1"/>
  <c r="AB487" i="1"/>
  <c r="AA488" i="1"/>
  <c r="AB488" i="1"/>
  <c r="AA489" i="1"/>
  <c r="AB489" i="1"/>
  <c r="AA490" i="1"/>
  <c r="AB490" i="1"/>
  <c r="AA491" i="1"/>
  <c r="AB491" i="1"/>
  <c r="AA493" i="1"/>
  <c r="AB493" i="1"/>
  <c r="AA495" i="1"/>
  <c r="AB495" i="1"/>
  <c r="AA503" i="1"/>
  <c r="AB503" i="1"/>
  <c r="AA504" i="1"/>
  <c r="AB504" i="1"/>
  <c r="AA505" i="1"/>
  <c r="AB505" i="1"/>
  <c r="AA506" i="1"/>
  <c r="AB506" i="1"/>
  <c r="AA508" i="1"/>
  <c r="AB508" i="1"/>
  <c r="AA514" i="1"/>
  <c r="AB514" i="1"/>
  <c r="AA515" i="1"/>
  <c r="AB515" i="1"/>
  <c r="AA516" i="1"/>
  <c r="AB516" i="1"/>
  <c r="AA517" i="1"/>
  <c r="AB517" i="1"/>
  <c r="AA524" i="1"/>
  <c r="AB524" i="1"/>
  <c r="AB55" i="1"/>
  <c r="AA55" i="1"/>
  <c r="AG129" i="1"/>
  <c r="AH129" i="1"/>
  <c r="F129" i="1"/>
  <c r="AI129" i="1" s="1"/>
  <c r="AF129" i="1"/>
  <c r="AH122" i="1"/>
  <c r="AF122" i="1"/>
  <c r="AH121" i="1"/>
  <c r="AF121" i="1"/>
  <c r="AH120" i="1"/>
  <c r="AF120" i="1"/>
  <c r="AH118" i="1"/>
  <c r="AG118" i="1"/>
  <c r="AG117" i="1"/>
  <c r="AF117" i="1"/>
  <c r="AG116" i="1"/>
  <c r="AF116" i="1"/>
  <c r="F379" i="1"/>
  <c r="AI379" i="1" s="1"/>
  <c r="F383" i="1"/>
  <c r="AI383" i="1" s="1"/>
  <c r="F385" i="1"/>
  <c r="E406" i="1"/>
  <c r="E413" i="1" s="1"/>
  <c r="AH413" i="1" s="1"/>
  <c r="F409" i="1"/>
  <c r="AI409" i="1" s="1"/>
  <c r="E477" i="1"/>
  <c r="A560" i="1" s="1"/>
  <c r="E479" i="1"/>
  <c r="AH479" i="1" s="1"/>
  <c r="E481" i="1"/>
  <c r="AH481" i="1" s="1"/>
  <c r="D131" i="1"/>
  <c r="AG131" i="1" s="1"/>
  <c r="C443" i="1"/>
  <c r="AF443" i="1" s="1"/>
  <c r="C431" i="1"/>
  <c r="AF431" i="1" s="1"/>
  <c r="D431" i="1"/>
  <c r="A527" i="1"/>
  <c r="AF80" i="1"/>
  <c r="AF81" i="1"/>
  <c r="AF82" i="1"/>
  <c r="AF83" i="1"/>
  <c r="AF85" i="1"/>
  <c r="AF86" i="1"/>
  <c r="AF95" i="1"/>
  <c r="AF79" i="1"/>
  <c r="AF57" i="1"/>
  <c r="AF58" i="1"/>
  <c r="AF59" i="1"/>
  <c r="AF60" i="1"/>
  <c r="AF61" i="1"/>
  <c r="AF62" i="1"/>
  <c r="AF63" i="1"/>
  <c r="AF65" i="1"/>
  <c r="AF66" i="1"/>
  <c r="AF67" i="1"/>
  <c r="AF68" i="1"/>
  <c r="AF69" i="1"/>
  <c r="AF70" i="1"/>
  <c r="AF71" i="1"/>
  <c r="AF72" i="1"/>
  <c r="AF73" i="1"/>
  <c r="AF55" i="1"/>
  <c r="D311" i="1"/>
  <c r="AG311" i="1" s="1"/>
  <c r="D443" i="1"/>
  <c r="AG443" i="1" s="1"/>
  <c r="E438" i="1"/>
  <c r="E439" i="1"/>
  <c r="AH439" i="1" s="1"/>
  <c r="E440" i="1"/>
  <c r="AH440" i="1" s="1"/>
  <c r="E441" i="1"/>
  <c r="AH441" i="1" s="1"/>
  <c r="E449" i="1"/>
  <c r="E450" i="1"/>
  <c r="E451" i="1"/>
  <c r="AH451" i="1" s="1"/>
  <c r="E452" i="1"/>
  <c r="AH452" i="1" s="1"/>
  <c r="E453" i="1"/>
  <c r="AH453" i="1" s="1"/>
  <c r="C455" i="1"/>
  <c r="A536" i="1" s="1"/>
  <c r="E454" i="1"/>
  <c r="AH454" i="1" s="1"/>
  <c r="D455" i="1"/>
  <c r="AG455" i="1" s="1"/>
  <c r="C508" i="1"/>
  <c r="AF508" i="1" s="1"/>
  <c r="D483" i="1"/>
  <c r="AG483" i="1" s="1"/>
  <c r="E458" i="1"/>
  <c r="AF524" i="1"/>
  <c r="D508" i="1"/>
  <c r="AG508" i="1" s="1"/>
  <c r="E508" i="1"/>
  <c r="AH508" i="1" s="1"/>
  <c r="F504" i="1"/>
  <c r="AI504" i="1" s="1"/>
  <c r="F505" i="1"/>
  <c r="AI505" i="1" s="1"/>
  <c r="F506" i="1"/>
  <c r="AI506" i="1" s="1"/>
  <c r="F507" i="1"/>
  <c r="F503" i="1"/>
  <c r="AI503" i="1" s="1"/>
  <c r="AF515" i="1"/>
  <c r="AF516" i="1"/>
  <c r="AF517" i="1"/>
  <c r="AF514" i="1"/>
  <c r="AF504" i="1"/>
  <c r="AG504" i="1"/>
  <c r="AH504" i="1"/>
  <c r="AF505" i="1"/>
  <c r="AG505" i="1"/>
  <c r="AH505" i="1"/>
  <c r="AF506" i="1"/>
  <c r="AG506" i="1"/>
  <c r="AH506" i="1"/>
  <c r="AH503" i="1"/>
  <c r="AG503" i="1"/>
  <c r="AF503" i="1"/>
  <c r="AH486" i="1"/>
  <c r="AH487" i="1"/>
  <c r="AH488" i="1"/>
  <c r="AH489" i="1"/>
  <c r="AH490" i="1"/>
  <c r="AH491" i="1"/>
  <c r="AH492" i="1"/>
  <c r="AH493" i="1"/>
  <c r="AH494" i="1"/>
  <c r="AF474" i="1"/>
  <c r="AG474" i="1"/>
  <c r="AF475" i="1"/>
  <c r="AG475" i="1"/>
  <c r="AH475" i="1"/>
  <c r="AF476" i="1"/>
  <c r="AG476" i="1"/>
  <c r="AH476" i="1"/>
  <c r="AF477" i="1"/>
  <c r="AG477" i="1"/>
  <c r="AF478" i="1"/>
  <c r="AG478" i="1"/>
  <c r="AF479" i="1"/>
  <c r="AG479" i="1"/>
  <c r="AF480" i="1"/>
  <c r="AG480" i="1"/>
  <c r="AH480" i="1"/>
  <c r="AF481" i="1"/>
  <c r="AG481" i="1"/>
  <c r="AF482" i="1"/>
  <c r="AG482" i="1"/>
  <c r="AH482" i="1"/>
  <c r="C483" i="1"/>
  <c r="AF483" i="1" s="1"/>
  <c r="AH473" i="1"/>
  <c r="AG473" i="1"/>
  <c r="AF473" i="1"/>
  <c r="AF458" i="1"/>
  <c r="AG458" i="1"/>
  <c r="AF459" i="1"/>
  <c r="AG459" i="1"/>
  <c r="E459" i="1"/>
  <c r="AH459" i="1" s="1"/>
  <c r="AF460" i="1"/>
  <c r="AG460" i="1"/>
  <c r="E460" i="1"/>
  <c r="AH460" i="1" s="1"/>
  <c r="AF461" i="1"/>
  <c r="AG461" i="1"/>
  <c r="E461" i="1"/>
  <c r="AH461" i="1" s="1"/>
  <c r="AF462" i="1"/>
  <c r="AG462" i="1"/>
  <c r="E462" i="1"/>
  <c r="AH462" i="1" s="1"/>
  <c r="AF463" i="1"/>
  <c r="AG463" i="1"/>
  <c r="E463" i="1"/>
  <c r="AH463" i="1" s="1"/>
  <c r="C465" i="1"/>
  <c r="AF465" i="1" s="1"/>
  <c r="D465" i="1"/>
  <c r="AG465" i="1" s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39" i="1"/>
  <c r="AG439" i="1"/>
  <c r="AF440" i="1"/>
  <c r="AG440" i="1"/>
  <c r="AF441" i="1"/>
  <c r="AG441" i="1"/>
  <c r="AG438" i="1"/>
  <c r="AF438" i="1"/>
  <c r="AF426" i="1"/>
  <c r="AG426" i="1"/>
  <c r="AF427" i="1"/>
  <c r="AG427" i="1"/>
  <c r="AF428" i="1"/>
  <c r="AG428" i="1"/>
  <c r="AH428" i="1"/>
  <c r="AF429" i="1"/>
  <c r="AG429" i="1"/>
  <c r="AH429" i="1"/>
  <c r="AG431" i="1"/>
  <c r="AF407" i="1"/>
  <c r="AG407" i="1"/>
  <c r="AH407" i="1"/>
  <c r="AI407" i="1"/>
  <c r="AF408" i="1"/>
  <c r="AG408" i="1"/>
  <c r="AH408" i="1"/>
  <c r="AI408" i="1"/>
  <c r="AF409" i="1"/>
  <c r="AG409" i="1"/>
  <c r="AH409" i="1"/>
  <c r="AF410" i="1"/>
  <c r="AG410" i="1"/>
  <c r="AH410" i="1"/>
  <c r="AI410" i="1"/>
  <c r="AF411" i="1"/>
  <c r="AG411" i="1"/>
  <c r="AH411" i="1"/>
  <c r="AI411" i="1"/>
  <c r="D413" i="1"/>
  <c r="AG413" i="1" s="1"/>
  <c r="C386" i="1"/>
  <c r="C394" i="1" s="1"/>
  <c r="AG415" i="1"/>
  <c r="AH415" i="1"/>
  <c r="AF417" i="1"/>
  <c r="AG417" i="1"/>
  <c r="AH417" i="1"/>
  <c r="AI417" i="1"/>
  <c r="AG419" i="1"/>
  <c r="AH419" i="1"/>
  <c r="AF404" i="1"/>
  <c r="AG404" i="1"/>
  <c r="AH404" i="1"/>
  <c r="F404" i="1"/>
  <c r="AI404" i="1" s="1"/>
  <c r="AF405" i="1"/>
  <c r="AG405" i="1"/>
  <c r="AH405" i="1"/>
  <c r="F405" i="1"/>
  <c r="AI405" i="1" s="1"/>
  <c r="AG406" i="1"/>
  <c r="AH406" i="1"/>
  <c r="AF398" i="1"/>
  <c r="AG398" i="1"/>
  <c r="AH398" i="1"/>
  <c r="F398" i="1"/>
  <c r="AI398" i="1" s="1"/>
  <c r="AF399" i="1"/>
  <c r="AG399" i="1"/>
  <c r="AH399" i="1"/>
  <c r="F399" i="1"/>
  <c r="AI399" i="1" s="1"/>
  <c r="AF400" i="1"/>
  <c r="AG400" i="1"/>
  <c r="AH400" i="1"/>
  <c r="F400" i="1"/>
  <c r="AI400" i="1" s="1"/>
  <c r="AF401" i="1"/>
  <c r="AG401" i="1"/>
  <c r="AH401" i="1"/>
  <c r="F401" i="1"/>
  <c r="AI401" i="1" s="1"/>
  <c r="AF402" i="1"/>
  <c r="AG402" i="1"/>
  <c r="AH402" i="1"/>
  <c r="F402" i="1"/>
  <c r="AI402" i="1" s="1"/>
  <c r="AF403" i="1"/>
  <c r="AG403" i="1"/>
  <c r="AH403" i="1"/>
  <c r="F403" i="1"/>
  <c r="AI403" i="1" s="1"/>
  <c r="AG397" i="1"/>
  <c r="AH397" i="1"/>
  <c r="AI397" i="1"/>
  <c r="AF397" i="1"/>
  <c r="E386" i="1"/>
  <c r="E394" i="1" s="1"/>
  <c r="AH394" i="1" s="1"/>
  <c r="AF379" i="1"/>
  <c r="AG379" i="1"/>
  <c r="AH379" i="1"/>
  <c r="AF380" i="1"/>
  <c r="AG380" i="1"/>
  <c r="AH380" i="1"/>
  <c r="AF381" i="1"/>
  <c r="AG381" i="1"/>
  <c r="AH381" i="1"/>
  <c r="AI381" i="1"/>
  <c r="AF382" i="1"/>
  <c r="AG382" i="1"/>
  <c r="AH382" i="1"/>
  <c r="AF383" i="1"/>
  <c r="AG383" i="1"/>
  <c r="AH383" i="1"/>
  <c r="AF384" i="1"/>
  <c r="AG384" i="1"/>
  <c r="AH384" i="1"/>
  <c r="AF385" i="1"/>
  <c r="AG385" i="1"/>
  <c r="AH385" i="1"/>
  <c r="AI385" i="1"/>
  <c r="AG386" i="1"/>
  <c r="AF388" i="1"/>
  <c r="AG388" i="1"/>
  <c r="AH388" i="1"/>
  <c r="AI388" i="1"/>
  <c r="AF389" i="1"/>
  <c r="AG389" i="1"/>
  <c r="AH389" i="1"/>
  <c r="AF390" i="1"/>
  <c r="AG390" i="1"/>
  <c r="AH390" i="1"/>
  <c r="AF391" i="1"/>
  <c r="AG391" i="1"/>
  <c r="AH391" i="1"/>
  <c r="AF392" i="1"/>
  <c r="AG392" i="1"/>
  <c r="AH392" i="1"/>
  <c r="AI392" i="1"/>
  <c r="AG378" i="1"/>
  <c r="AH378" i="1"/>
  <c r="AI378" i="1"/>
  <c r="AF378" i="1"/>
  <c r="AH368" i="1"/>
  <c r="AI368" i="1"/>
  <c r="AG366" i="1"/>
  <c r="AH366" i="1"/>
  <c r="AI366" i="1"/>
  <c r="AF366" i="1"/>
  <c r="AF323" i="1"/>
  <c r="AG323" i="1"/>
  <c r="AH323" i="1"/>
  <c r="AI323" i="1"/>
  <c r="AF324" i="1"/>
  <c r="AG324" i="1"/>
  <c r="AH324" i="1"/>
  <c r="AI324" i="1"/>
  <c r="AF325" i="1"/>
  <c r="AG325" i="1"/>
  <c r="AH325" i="1"/>
  <c r="AI325" i="1"/>
  <c r="AF326" i="1"/>
  <c r="AG326" i="1"/>
  <c r="AH326" i="1"/>
  <c r="AI326" i="1"/>
  <c r="AF327" i="1"/>
  <c r="AG327" i="1"/>
  <c r="AH327" i="1"/>
  <c r="AI327" i="1"/>
  <c r="AF328" i="1"/>
  <c r="AG328" i="1"/>
  <c r="AH328" i="1"/>
  <c r="AI328" i="1"/>
  <c r="AF329" i="1"/>
  <c r="AG329" i="1"/>
  <c r="AH329" i="1"/>
  <c r="AI329" i="1"/>
  <c r="AF330" i="1"/>
  <c r="AG330" i="1"/>
  <c r="AH330" i="1"/>
  <c r="AI330" i="1"/>
  <c r="AF331" i="1"/>
  <c r="AG331" i="1"/>
  <c r="AH331" i="1"/>
  <c r="AI331" i="1"/>
  <c r="AF332" i="1"/>
  <c r="AG332" i="1"/>
  <c r="AH332" i="1"/>
  <c r="AI332" i="1"/>
  <c r="AF333" i="1"/>
  <c r="AG333" i="1"/>
  <c r="AH333" i="1"/>
  <c r="AI333" i="1"/>
  <c r="AF334" i="1"/>
  <c r="AG334" i="1"/>
  <c r="AH334" i="1"/>
  <c r="AI334" i="1"/>
  <c r="AF335" i="1"/>
  <c r="AG335" i="1"/>
  <c r="AH335" i="1"/>
  <c r="AI335" i="1"/>
  <c r="AF336" i="1"/>
  <c r="AG336" i="1"/>
  <c r="AH336" i="1"/>
  <c r="AI336" i="1"/>
  <c r="AF337" i="1"/>
  <c r="AG337" i="1"/>
  <c r="AH337" i="1"/>
  <c r="AI337" i="1"/>
  <c r="AF338" i="1"/>
  <c r="AG338" i="1"/>
  <c r="AH338" i="1"/>
  <c r="AI338" i="1"/>
  <c r="AF339" i="1"/>
  <c r="AG339" i="1"/>
  <c r="AH339" i="1"/>
  <c r="AI339" i="1"/>
  <c r="AF340" i="1"/>
  <c r="AG340" i="1"/>
  <c r="AH340" i="1"/>
  <c r="AI340" i="1"/>
  <c r="AF341" i="1"/>
  <c r="AG341" i="1"/>
  <c r="AH341" i="1"/>
  <c r="AI341" i="1"/>
  <c r="AF342" i="1"/>
  <c r="AG342" i="1"/>
  <c r="AH342" i="1"/>
  <c r="AI342" i="1"/>
  <c r="AF343" i="1"/>
  <c r="AG343" i="1"/>
  <c r="AH343" i="1"/>
  <c r="AI343" i="1"/>
  <c r="AF344" i="1"/>
  <c r="AG344" i="1"/>
  <c r="AH344" i="1"/>
  <c r="AI344" i="1"/>
  <c r="AF345" i="1"/>
  <c r="AG345" i="1"/>
  <c r="AH345" i="1"/>
  <c r="AI345" i="1"/>
  <c r="AF346" i="1"/>
  <c r="AG346" i="1"/>
  <c r="AH346" i="1"/>
  <c r="AI346" i="1"/>
  <c r="AF347" i="1"/>
  <c r="AG347" i="1"/>
  <c r="AH347" i="1"/>
  <c r="AI347" i="1"/>
  <c r="AF348" i="1"/>
  <c r="AG348" i="1"/>
  <c r="AH348" i="1"/>
  <c r="AI348" i="1"/>
  <c r="AF349" i="1"/>
  <c r="AG349" i="1"/>
  <c r="AH349" i="1"/>
  <c r="AI349" i="1"/>
  <c r="AF350" i="1"/>
  <c r="AG350" i="1"/>
  <c r="AH350" i="1"/>
  <c r="AI350" i="1"/>
  <c r="AF351" i="1"/>
  <c r="AG351" i="1"/>
  <c r="AH351" i="1"/>
  <c r="AI351" i="1"/>
  <c r="AF352" i="1"/>
  <c r="AG352" i="1"/>
  <c r="AH352" i="1"/>
  <c r="AI352" i="1"/>
  <c r="AF353" i="1"/>
  <c r="AG353" i="1"/>
  <c r="AH353" i="1"/>
  <c r="AI353" i="1"/>
  <c r="AF354" i="1"/>
  <c r="AG354" i="1"/>
  <c r="AH354" i="1"/>
  <c r="AI354" i="1"/>
  <c r="AF355" i="1"/>
  <c r="AG355" i="1"/>
  <c r="AH355" i="1"/>
  <c r="AI355" i="1"/>
  <c r="AF356" i="1"/>
  <c r="AG356" i="1"/>
  <c r="AH356" i="1"/>
  <c r="AI356" i="1"/>
  <c r="AF357" i="1"/>
  <c r="AG357" i="1"/>
  <c r="AH357" i="1"/>
  <c r="AI357" i="1"/>
  <c r="AF358" i="1"/>
  <c r="AG358" i="1"/>
  <c r="AH358" i="1"/>
  <c r="AI358" i="1"/>
  <c r="AF359" i="1"/>
  <c r="AG359" i="1"/>
  <c r="AH359" i="1"/>
  <c r="AI359" i="1"/>
  <c r="AF360" i="1"/>
  <c r="AG360" i="1"/>
  <c r="AH360" i="1"/>
  <c r="AI360" i="1"/>
  <c r="AF361" i="1"/>
  <c r="AG361" i="1"/>
  <c r="AH361" i="1"/>
  <c r="AI361" i="1"/>
  <c r="AF362" i="1"/>
  <c r="AG362" i="1"/>
  <c r="AH362" i="1"/>
  <c r="AI362" i="1"/>
  <c r="AF363" i="1"/>
  <c r="AG363" i="1"/>
  <c r="AH363" i="1"/>
  <c r="AI363" i="1"/>
  <c r="AF364" i="1"/>
  <c r="AG364" i="1"/>
  <c r="AH364" i="1"/>
  <c r="AI364" i="1"/>
  <c r="AF265" i="1"/>
  <c r="AG265" i="1"/>
  <c r="AH265" i="1"/>
  <c r="AI265" i="1"/>
  <c r="AF266" i="1"/>
  <c r="AG266" i="1"/>
  <c r="AH266" i="1"/>
  <c r="AI266" i="1"/>
  <c r="AF267" i="1"/>
  <c r="AG267" i="1"/>
  <c r="AH267" i="1"/>
  <c r="AI267" i="1"/>
  <c r="AF268" i="1"/>
  <c r="AG268" i="1"/>
  <c r="AH268" i="1"/>
  <c r="AI268" i="1"/>
  <c r="AF269" i="1"/>
  <c r="AG269" i="1"/>
  <c r="AH269" i="1"/>
  <c r="AI269" i="1"/>
  <c r="AF270" i="1"/>
  <c r="AG270" i="1"/>
  <c r="AH270" i="1"/>
  <c r="AI270" i="1"/>
  <c r="AF271" i="1"/>
  <c r="AG271" i="1"/>
  <c r="AH271" i="1"/>
  <c r="AI271" i="1"/>
  <c r="AF272" i="1"/>
  <c r="AG272" i="1"/>
  <c r="AH272" i="1"/>
  <c r="AF273" i="1"/>
  <c r="AG273" i="1"/>
  <c r="AH273" i="1"/>
  <c r="AI273" i="1"/>
  <c r="AF274" i="1"/>
  <c r="AG274" i="1"/>
  <c r="AH274" i="1"/>
  <c r="AI274" i="1"/>
  <c r="AF275" i="1"/>
  <c r="AG275" i="1"/>
  <c r="AH275" i="1"/>
  <c r="AI275" i="1"/>
  <c r="AF276" i="1"/>
  <c r="AG276" i="1"/>
  <c r="AH276" i="1"/>
  <c r="AI276" i="1"/>
  <c r="AF277" i="1"/>
  <c r="AG277" i="1"/>
  <c r="AH277" i="1"/>
  <c r="AI277" i="1"/>
  <c r="AF278" i="1"/>
  <c r="AG278" i="1"/>
  <c r="AH278" i="1"/>
  <c r="AI278" i="1"/>
  <c r="AF279" i="1"/>
  <c r="AG279" i="1"/>
  <c r="AH279" i="1"/>
  <c r="AI279" i="1"/>
  <c r="AF280" i="1"/>
  <c r="AG280" i="1"/>
  <c r="AH280" i="1"/>
  <c r="AI280" i="1"/>
  <c r="AF281" i="1"/>
  <c r="AG281" i="1"/>
  <c r="AH281" i="1"/>
  <c r="AI281" i="1"/>
  <c r="AF282" i="1"/>
  <c r="AG282" i="1"/>
  <c r="AH282" i="1"/>
  <c r="AI282" i="1"/>
  <c r="AF283" i="1"/>
  <c r="AG283" i="1"/>
  <c r="AH283" i="1"/>
  <c r="AI283" i="1"/>
  <c r="AF284" i="1"/>
  <c r="AG284" i="1"/>
  <c r="AH284" i="1"/>
  <c r="AI284" i="1"/>
  <c r="AF285" i="1"/>
  <c r="AG285" i="1"/>
  <c r="AH285" i="1"/>
  <c r="AI285" i="1"/>
  <c r="AF286" i="1"/>
  <c r="AG286" i="1"/>
  <c r="AH286" i="1"/>
  <c r="AI286" i="1"/>
  <c r="AF287" i="1"/>
  <c r="AG287" i="1"/>
  <c r="AH287" i="1"/>
  <c r="AI287" i="1"/>
  <c r="AF288" i="1"/>
  <c r="AG288" i="1"/>
  <c r="AH288" i="1"/>
  <c r="AI288" i="1"/>
  <c r="AF289" i="1"/>
  <c r="AG289" i="1"/>
  <c r="AH289" i="1"/>
  <c r="AI289" i="1"/>
  <c r="AF290" i="1"/>
  <c r="AG290" i="1"/>
  <c r="AH290" i="1"/>
  <c r="AI290" i="1"/>
  <c r="AF291" i="1"/>
  <c r="AG291" i="1"/>
  <c r="AH291" i="1"/>
  <c r="AI291" i="1"/>
  <c r="AF292" i="1"/>
  <c r="AG292" i="1"/>
  <c r="AH292" i="1"/>
  <c r="AI292" i="1"/>
  <c r="AF293" i="1"/>
  <c r="AG293" i="1"/>
  <c r="AH293" i="1"/>
  <c r="AI293" i="1"/>
  <c r="AF294" i="1"/>
  <c r="AG294" i="1"/>
  <c r="AH294" i="1"/>
  <c r="AI294" i="1"/>
  <c r="AF295" i="1"/>
  <c r="AG295" i="1"/>
  <c r="AH295" i="1"/>
  <c r="AI295" i="1"/>
  <c r="AF296" i="1"/>
  <c r="AG296" i="1"/>
  <c r="AH296" i="1"/>
  <c r="AI296" i="1"/>
  <c r="AF297" i="1"/>
  <c r="AG297" i="1"/>
  <c r="AH297" i="1"/>
  <c r="AI297" i="1"/>
  <c r="AF298" i="1"/>
  <c r="AG298" i="1"/>
  <c r="AH298" i="1"/>
  <c r="AI298" i="1"/>
  <c r="AF299" i="1"/>
  <c r="AG299" i="1"/>
  <c r="AH299" i="1"/>
  <c r="AI299" i="1"/>
  <c r="AF300" i="1"/>
  <c r="AG300" i="1"/>
  <c r="AH300" i="1"/>
  <c r="AI300" i="1"/>
  <c r="AF301" i="1"/>
  <c r="AG301" i="1"/>
  <c r="AH301" i="1"/>
  <c r="AI301" i="1"/>
  <c r="AF302" i="1"/>
  <c r="AG302" i="1"/>
  <c r="AH302" i="1"/>
  <c r="AI302" i="1"/>
  <c r="AF303" i="1"/>
  <c r="AG303" i="1"/>
  <c r="AH303" i="1"/>
  <c r="AI303" i="1"/>
  <c r="AF304" i="1"/>
  <c r="AG304" i="1"/>
  <c r="AH304" i="1"/>
  <c r="AI304" i="1"/>
  <c r="AF305" i="1"/>
  <c r="AG305" i="1"/>
  <c r="AH305" i="1"/>
  <c r="AI305" i="1"/>
  <c r="AF306" i="1"/>
  <c r="AG306" i="1"/>
  <c r="AH306" i="1"/>
  <c r="AI306" i="1"/>
  <c r="AF307" i="1"/>
  <c r="AG307" i="1"/>
  <c r="AH307" i="1"/>
  <c r="AI307" i="1"/>
  <c r="AF309" i="1"/>
  <c r="AG309" i="1"/>
  <c r="AH309" i="1"/>
  <c r="AI309" i="1"/>
  <c r="AF207" i="1"/>
  <c r="AF208" i="1"/>
  <c r="AF209" i="1"/>
  <c r="AF210" i="1"/>
  <c r="AF211" i="1"/>
  <c r="AF212" i="1"/>
  <c r="AF214" i="1"/>
  <c r="AF215" i="1"/>
  <c r="AF216" i="1"/>
  <c r="AF217" i="1"/>
  <c r="AF218" i="1"/>
  <c r="AF219" i="1"/>
  <c r="AF220" i="1"/>
  <c r="AF221" i="1"/>
  <c r="AF223" i="1"/>
  <c r="AF224" i="1"/>
  <c r="AF225" i="1"/>
  <c r="AF226" i="1"/>
  <c r="AF227" i="1"/>
  <c r="AF228" i="1"/>
  <c r="AF229" i="1"/>
  <c r="AF230" i="1"/>
  <c r="AF234" i="1"/>
  <c r="AF235" i="1"/>
  <c r="AF236" i="1"/>
  <c r="AF237" i="1"/>
  <c r="AF238" i="1"/>
  <c r="AF239" i="1"/>
  <c r="AF240" i="1"/>
  <c r="AF241" i="1"/>
  <c r="AF242" i="1"/>
  <c r="AF243" i="1"/>
  <c r="AF246" i="1"/>
  <c r="AF247" i="1"/>
  <c r="AF248" i="1"/>
  <c r="AG572" i="1"/>
  <c r="AG528" i="1"/>
  <c r="AG529" i="1"/>
  <c r="AG530" i="1"/>
  <c r="AG531" i="1"/>
  <c r="AG533" i="1"/>
  <c r="AG534" i="1"/>
  <c r="AG535" i="1"/>
  <c r="AG536" i="1"/>
  <c r="AG537" i="1"/>
  <c r="AG538" i="1"/>
  <c r="AG540" i="1"/>
  <c r="AG541" i="1"/>
  <c r="AG542" i="1"/>
  <c r="AG543" i="1"/>
  <c r="AG544" i="1"/>
  <c r="AG545" i="1"/>
  <c r="AG547" i="1"/>
  <c r="AG548" i="1"/>
  <c r="AG549" i="1"/>
  <c r="AG550" i="1"/>
  <c r="AG552" i="1"/>
  <c r="AG553" i="1"/>
  <c r="AG554" i="1"/>
  <c r="AG555" i="1"/>
  <c r="AG557" i="1"/>
  <c r="AG558" i="1"/>
  <c r="AG559" i="1"/>
  <c r="AG560" i="1"/>
  <c r="AG561" i="1"/>
  <c r="AG562" i="1"/>
  <c r="AG564" i="1"/>
  <c r="AG565" i="1"/>
  <c r="AG566" i="1"/>
  <c r="AG567" i="1"/>
  <c r="AG568" i="1"/>
  <c r="AG570" i="1"/>
  <c r="AG571" i="1"/>
  <c r="AG196" i="1"/>
  <c r="AF150" i="1"/>
  <c r="AF151" i="1"/>
  <c r="AF152" i="1"/>
  <c r="AF154" i="1"/>
  <c r="AF155" i="1"/>
  <c r="AF156" i="1"/>
  <c r="AF157" i="1"/>
  <c r="AF158" i="1"/>
  <c r="AF159" i="1"/>
  <c r="AF161" i="1"/>
  <c r="AF162" i="1"/>
  <c r="AF163" i="1"/>
  <c r="AF164" i="1"/>
  <c r="AF165" i="1"/>
  <c r="AF166" i="1"/>
  <c r="AF168" i="1"/>
  <c r="AF169" i="1"/>
  <c r="AF170" i="1"/>
  <c r="AF171" i="1"/>
  <c r="AF173" i="1"/>
  <c r="AF174" i="1"/>
  <c r="AF175" i="1"/>
  <c r="AF176" i="1"/>
  <c r="AF178" i="1"/>
  <c r="AF179" i="1"/>
  <c r="AF180" i="1"/>
  <c r="AF181" i="1"/>
  <c r="AF182" i="1"/>
  <c r="AF183" i="1"/>
  <c r="AF185" i="1"/>
  <c r="AF186" i="1"/>
  <c r="AF187" i="1"/>
  <c r="AF188" i="1"/>
  <c r="AF189" i="1"/>
  <c r="AF191" i="1"/>
  <c r="AF192" i="1"/>
  <c r="AF194" i="1"/>
  <c r="AF147" i="1"/>
  <c r="AH125" i="1"/>
  <c r="AI125" i="1"/>
  <c r="AF126" i="1"/>
  <c r="AH126" i="1"/>
  <c r="AH127" i="1"/>
  <c r="AI112" i="1"/>
  <c r="AH112" i="1"/>
  <c r="AG112" i="1"/>
  <c r="AF112" i="1"/>
  <c r="A535" i="1"/>
  <c r="AB309" i="1"/>
  <c r="AH458" i="1"/>
  <c r="AH449" i="1"/>
  <c r="AH438" i="1"/>
  <c r="AI311" i="1" l="1"/>
  <c r="C245" i="1"/>
  <c r="AF245" i="1" s="1"/>
  <c r="AH311" i="1"/>
  <c r="AG368" i="1"/>
  <c r="AH477" i="1"/>
  <c r="AF311" i="1"/>
  <c r="AH478" i="1"/>
  <c r="E455" i="1"/>
  <c r="AH455" i="1" s="1"/>
  <c r="A534" i="1"/>
  <c r="A562" i="1"/>
  <c r="F386" i="1"/>
  <c r="A537" i="1"/>
  <c r="E198" i="1"/>
  <c r="AG574" i="1" s="1"/>
  <c r="E431" i="1"/>
  <c r="C84" i="1" s="1"/>
  <c r="A532" i="1"/>
  <c r="F394" i="1"/>
  <c r="AI394" i="1" s="1"/>
  <c r="AH450" i="1"/>
  <c r="E443" i="1"/>
  <c r="AH443" i="1" s="1"/>
  <c r="A538" i="1"/>
  <c r="AH386" i="1"/>
  <c r="AF455" i="1"/>
  <c r="E465" i="1"/>
  <c r="AH465" i="1" s="1"/>
  <c r="E483" i="1"/>
  <c r="AH483" i="1" s="1"/>
  <c r="AF386" i="1"/>
  <c r="AF406" i="1"/>
  <c r="F406" i="1"/>
  <c r="F413" i="1" s="1"/>
  <c r="A556" i="1"/>
  <c r="AI386" i="1"/>
  <c r="F508" i="1"/>
  <c r="AI508" i="1" s="1"/>
  <c r="C415" i="1"/>
  <c r="AF394" i="1"/>
  <c r="A533" i="1"/>
  <c r="AG394" i="1"/>
  <c r="AF244" i="1"/>
  <c r="C250" i="1"/>
  <c r="E123" i="1"/>
  <c r="A552" i="1" s="1"/>
  <c r="AF123" i="1"/>
  <c r="E495" i="1" l="1"/>
  <c r="AH431" i="1"/>
  <c r="AI406" i="1"/>
  <c r="E131" i="1"/>
  <c r="AH131" i="1" s="1"/>
  <c r="AH123" i="1"/>
  <c r="AI413" i="1"/>
  <c r="A557" i="1"/>
  <c r="A528" i="1"/>
  <c r="AF84" i="1"/>
  <c r="C89" i="1"/>
  <c r="C206" i="1"/>
  <c r="AH495" i="1"/>
  <c r="AF415" i="1"/>
  <c r="C419" i="1"/>
  <c r="AF419" i="1" s="1"/>
  <c r="F415" i="1"/>
  <c r="C94" i="1" s="1"/>
  <c r="A530" i="1"/>
  <c r="AF250" i="1"/>
  <c r="C99" i="1" l="1"/>
  <c r="AF99" i="1" s="1"/>
  <c r="AF94" i="1"/>
  <c r="AF89" i="1"/>
  <c r="C91" i="1"/>
  <c r="AF206" i="1"/>
  <c r="C232" i="1"/>
  <c r="AI415" i="1"/>
  <c r="F419" i="1"/>
  <c r="A544" i="1"/>
  <c r="AF91" i="1" l="1"/>
  <c r="C101" i="1"/>
  <c r="AF101" i="1" s="1"/>
  <c r="C252" i="1"/>
  <c r="A529" i="1"/>
  <c r="AF232" i="1"/>
  <c r="AI419" i="1"/>
  <c r="A543" i="1"/>
  <c r="C114" i="1" l="1"/>
  <c r="A531" i="1"/>
  <c r="AF252" i="1"/>
  <c r="F114" i="1" l="1"/>
  <c r="AF114" i="1"/>
  <c r="C131" i="1"/>
  <c r="AF131" i="1" s="1"/>
  <c r="F131" i="1" l="1"/>
  <c r="AI114" i="1"/>
  <c r="AI131" i="1" l="1"/>
  <c r="A545" i="1"/>
</calcChain>
</file>

<file path=xl/sharedStrings.xml><?xml version="1.0" encoding="utf-8"?>
<sst xmlns="http://schemas.openxmlformats.org/spreadsheetml/2006/main" count="1199" uniqueCount="329">
  <si>
    <t xml:space="preserve"> </t>
  </si>
  <si>
    <t>M</t>
  </si>
  <si>
    <t>FINANCIAL POSITION</t>
  </si>
  <si>
    <t>Total</t>
  </si>
  <si>
    <t>Assets</t>
  </si>
  <si>
    <t>Cash and Temporary Investments .............................................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</si>
  <si>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</si>
  <si>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</si>
  <si>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</si>
  <si>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</si>
  <si>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</si>
  <si>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</si>
  <si>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</si>
  <si>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</si>
  <si>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</si>
  <si>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Long Term Investments</t>
  </si>
  <si>
    <t>.   Federal Government .............................................................</t>
  </si>
  <si>
    <t>.   Local Governments 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</si>
  <si>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</si>
  <si>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</si>
  <si>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</si>
  <si>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</si>
  <si>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</si>
  <si>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</si>
  <si>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</si>
  <si>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</si>
  <si>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</si>
  <si>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</si>
  <si>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</si>
  <si>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</si>
  <si>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 xml:space="preserve">                                                      FINANCIAL ACTIVITIES BY FUNCTION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</si>
  <si>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</si>
  <si>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</si>
  <si>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</si>
  <si>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</si>
  <si>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</si>
  <si>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</si>
  <si>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</si>
  <si>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</si>
  <si>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</si>
  <si>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</si>
  <si>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</si>
  <si>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</si>
  <si>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</si>
  <si>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</si>
  <si>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</si>
  <si>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</si>
  <si>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</si>
  <si>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</si>
  <si>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</si>
  <si>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</si>
  <si>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</si>
  <si>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</si>
  <si>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</si>
  <si>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</si>
  <si>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</si>
  <si>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</si>
  <si>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</si>
  <si>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</si>
  <si>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</si>
  <si>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</si>
  <si>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</si>
  <si>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</si>
  <si>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</si>
  <si>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</si>
  <si>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</si>
  <si>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</si>
  <si>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</si>
  <si>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</si>
  <si>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</si>
  <si>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</si>
  <si>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</si>
  <si>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</si>
  <si>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</si>
  <si>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</si>
  <si>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</si>
  <si>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</si>
  <si>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</si>
  <si>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</si>
  <si>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</si>
  <si>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</si>
  <si>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</si>
  <si>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</si>
  <si>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</si>
  <si>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</si>
  <si>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</si>
  <si>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</si>
  <si>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</si>
  <si>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</si>
  <si>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Federal Government Unconditional Transfers ...........................</t>
  </si>
  <si>
    <t>Federal Government Conditional Transfers ...............................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</si>
  <si>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</si>
  <si>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</si>
  <si>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</si>
  <si>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</si>
  <si>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</si>
  <si>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</si>
  <si>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</si>
  <si>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</si>
  <si>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</si>
  <si>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</si>
  <si>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</si>
  <si>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</si>
  <si>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Individuals and Organizations ...............................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</si>
  <si>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</si>
  <si>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</si>
  <si>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</si>
  <si>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Other Expenditures ...................................................................</t>
  </si>
  <si>
    <t>Revenue</t>
  </si>
  <si>
    <t xml:space="preserve">Sales and </t>
  </si>
  <si>
    <t xml:space="preserve">Provincial </t>
  </si>
  <si>
    <t>User</t>
  </si>
  <si>
    <t>Transfers</t>
  </si>
  <si>
    <t xml:space="preserve">Total </t>
  </si>
  <si>
    <t xml:space="preserve">Property </t>
  </si>
  <si>
    <t>Additions</t>
  </si>
  <si>
    <t xml:space="preserve">Balance at </t>
  </si>
  <si>
    <t xml:space="preserve">Beginning of </t>
  </si>
  <si>
    <t>Year</t>
  </si>
  <si>
    <t>Reductions</t>
  </si>
  <si>
    <t>End of Year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</si>
  <si>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</si>
  <si>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</si>
  <si>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</si>
  <si>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</si>
  <si>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</si>
  <si>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 xml:space="preserve">                                                     LONG TERM DEBT SUPPORT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</si>
  <si>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</si>
  <si>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</si>
  <si>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</si>
  <si>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</si>
  <si>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</si>
  <si>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</si>
  <si>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Canada Mortgage and Housing Corporation 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</si>
  <si>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</si>
  <si>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</si>
  <si>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</si>
  <si>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</si>
  <si>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</si>
  <si>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</si>
  <si>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</si>
  <si>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</si>
  <si>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</si>
  <si>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</si>
  <si>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</si>
  <si>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</si>
  <si>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</si>
  <si>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</si>
  <si>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</si>
  <si>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</si>
  <si>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</si>
  <si>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</si>
  <si>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</si>
  <si>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</si>
  <si>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</si>
  <si>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</si>
  <si>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</si>
  <si>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</si>
  <si>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</si>
  <si>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</si>
  <si>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</si>
  <si>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</si>
  <si>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</si>
  <si>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</si>
  <si>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</si>
  <si>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</si>
  <si>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</si>
  <si>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</si>
  <si>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</si>
  <si>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</si>
  <si>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</si>
  <si>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</si>
  <si>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</si>
  <si>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</si>
  <si>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</si>
  <si>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</si>
  <si>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</si>
  <si>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</si>
  <si>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</si>
  <si>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</si>
  <si>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Alberta Capital Finance Authority………………………………..</t>
  </si>
  <si>
    <t xml:space="preserve">             Schedule 9C</t>
  </si>
  <si>
    <t>Schedule 9E</t>
  </si>
  <si>
    <t>Schedule 9F</t>
  </si>
  <si>
    <t>Schedule 9G</t>
  </si>
  <si>
    <t>Schedule 9H</t>
  </si>
  <si>
    <t>Schedule 9I</t>
  </si>
  <si>
    <t>Schedule 9J</t>
  </si>
  <si>
    <t>Schedule 9K</t>
  </si>
  <si>
    <t>Schedule 9L</t>
  </si>
  <si>
    <t>Schedule 9AA</t>
  </si>
  <si>
    <t xml:space="preserve">     Engineered Structures ........................................................</t>
  </si>
  <si>
    <t>Accumulated Amortization</t>
  </si>
  <si>
    <t>Total Accumulated Amortization</t>
  </si>
  <si>
    <t>Net Book Value of Capital Property</t>
  </si>
  <si>
    <t xml:space="preserve">                                              TANGIBLE CAPITAL ASSETS SUPPLEMENTARY DETAIL</t>
  </si>
  <si>
    <t xml:space="preserve">     Gas ......................................................................</t>
  </si>
  <si>
    <t xml:space="preserve">     Electric .................................................................</t>
  </si>
  <si>
    <t>Other Utilities</t>
  </si>
  <si>
    <t>Annual</t>
  </si>
  <si>
    <t>Amortization</t>
  </si>
  <si>
    <t>Expense</t>
  </si>
  <si>
    <t>Expenses</t>
  </si>
  <si>
    <t>Amortization of Tangible Capital Assets ................................................</t>
  </si>
  <si>
    <t>Developer Agreements and Levies ........................................</t>
  </si>
  <si>
    <t>Net Revenue (Expense)</t>
  </si>
  <si>
    <t>Total Expenses</t>
  </si>
  <si>
    <t xml:space="preserve">                                               REVENUE AND EXPENSE SUPPLEMENTARY DETAIL</t>
  </si>
  <si>
    <t xml:space="preserve">     Expenses</t>
  </si>
  <si>
    <t>Tangible Capital Assets - Cost</t>
  </si>
  <si>
    <t xml:space="preserve">     Land Improvements..............................................................</t>
  </si>
  <si>
    <t>Total Financial Assets</t>
  </si>
  <si>
    <t>Net Financial Assets (Net Debt)</t>
  </si>
  <si>
    <t>Non Financial Assets</t>
  </si>
  <si>
    <t>Accumulated Surplus</t>
  </si>
  <si>
    <t>Accumulated Surplus - Beginning of Year</t>
  </si>
  <si>
    <t>Equity in Tangible Capital Assets</t>
  </si>
  <si>
    <t>Total Non-Financial Assets</t>
  </si>
  <si>
    <t xml:space="preserve">Total General  </t>
  </si>
  <si>
    <t xml:space="preserve">Function </t>
  </si>
  <si>
    <t>Total Revenue/Expense</t>
  </si>
  <si>
    <t>Net Revenue/Expense</t>
  </si>
  <si>
    <t>Net Gain on Sale of Tangible Capital Assets .............................</t>
  </si>
  <si>
    <t>Net Revenue (Expense) ..............................................................</t>
  </si>
  <si>
    <t>Restricted Funds - Used for Operations………………………..</t>
  </si>
  <si>
    <t>Accumulated Surplus - End of Year……………………………….</t>
  </si>
  <si>
    <t xml:space="preserve">Charges </t>
  </si>
  <si>
    <t>Operating Purposes</t>
  </si>
  <si>
    <t xml:space="preserve">    Total Engineered Structures ........................................................</t>
  </si>
  <si>
    <t xml:space="preserve">          Roadway Systems</t>
  </si>
  <si>
    <t xml:space="preserve">          Light Rail Transit Systems</t>
  </si>
  <si>
    <t xml:space="preserve">          Water Systems</t>
  </si>
  <si>
    <t xml:space="preserve">          Wastewater Systems</t>
  </si>
  <si>
    <t xml:space="preserve">          Storm Systems</t>
  </si>
  <si>
    <t xml:space="preserve">          Fibre Optics</t>
  </si>
  <si>
    <t xml:space="preserve">          Electricity Systems</t>
  </si>
  <si>
    <t xml:space="preserve">          Gas Distribution Systems</t>
  </si>
  <si>
    <t xml:space="preserve">    Engineered Structures</t>
  </si>
  <si>
    <t>Tangible Capital Assets</t>
  </si>
  <si>
    <t>Donated or</t>
  </si>
  <si>
    <t>Contributed</t>
  </si>
  <si>
    <t>Purchased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</si>
  <si>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</si>
  <si>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</si>
  <si>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</si>
  <si>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</si>
  <si>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</si>
  <si>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</si>
  <si>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</si>
  <si>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</si>
  <si>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</si>
  <si>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</si>
  <si>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</si>
  <si>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</si>
  <si>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9AA</t>
  </si>
  <si>
    <t>Debt Charges Recoverable……………………………….</t>
  </si>
  <si>
    <t xml:space="preserve">           Schedule 9B</t>
  </si>
  <si>
    <t>Unrestricted</t>
  </si>
  <si>
    <t xml:space="preserve">Restricted  </t>
  </si>
  <si>
    <t>Equity in TCA</t>
  </si>
  <si>
    <t>CHANGE IN ACCUMULATED SURPLUS</t>
  </si>
  <si>
    <t>Restricted Funds - Used for TCA……………………………..</t>
  </si>
  <si>
    <t>Annual Amortization Expense………………….………………………………….</t>
  </si>
  <si>
    <t>Long Term Debt - Issued………………………………………………..</t>
  </si>
  <si>
    <t>Long Term Debt - Repaid………………………………………………</t>
  </si>
  <si>
    <t>Other Adjustments………………………………………………..</t>
  </si>
  <si>
    <t>Net Loss on Sale of Tangible Capital Assets…………..</t>
  </si>
  <si>
    <t>Write Down of Tangible Capital Assets…………………</t>
  </si>
  <si>
    <t>Principal</t>
  </si>
  <si>
    <t xml:space="preserve">     Construction In Progress……………………………………..</t>
  </si>
  <si>
    <t xml:space="preserve">          Roadway Systems…………………….…………………</t>
  </si>
  <si>
    <t xml:space="preserve">          Light Rail Transit Systems……………………………..</t>
  </si>
  <si>
    <t xml:space="preserve">          Water Systems…………………………………………</t>
  </si>
  <si>
    <t xml:space="preserve">          Wastewater Systems………………………………</t>
  </si>
  <si>
    <t xml:space="preserve">          Storm Systems…………………………………….</t>
  </si>
  <si>
    <t xml:space="preserve">          Fibre Optics……………………………………………..</t>
  </si>
  <si>
    <t xml:space="preserve">          Electricity Systems……………………………………..</t>
  </si>
  <si>
    <t xml:space="preserve">          Gas Distribution Systems………………………….</t>
  </si>
  <si>
    <t>Schedule 9D</t>
  </si>
  <si>
    <t xml:space="preserve">                                       FINANCIAL ACTIVITIES BY TYPE / OBJECT</t>
  </si>
  <si>
    <t xml:space="preserve">Capital </t>
  </si>
  <si>
    <t>Prepaid Expenses .................................................................</t>
  </si>
  <si>
    <t>Tangible Capital Assets..................................................................</t>
  </si>
  <si>
    <t>Current Year Funds Used for TCA ……………………</t>
  </si>
  <si>
    <t>Contributed and Donated Assets……………………….</t>
  </si>
  <si>
    <t xml:space="preserve">     Buildings ........................................................................</t>
  </si>
  <si>
    <t>Capital Long Term Debt (Net)</t>
  </si>
  <si>
    <t xml:space="preserve">     Land Improvements................................................</t>
  </si>
  <si>
    <t>Disposals of TCA………………………………………………</t>
  </si>
  <si>
    <t>Donated and Contributed TCA………………………………</t>
  </si>
  <si>
    <t>Capital     Purposes</t>
  </si>
  <si>
    <t>Capital      Purposes</t>
  </si>
  <si>
    <t xml:space="preserve">                                                      CHANGE IN TANGIBLE CAPITAL ASSETS</t>
  </si>
  <si>
    <r>
      <t xml:space="preserve">        </t>
    </r>
    <r>
      <rPr>
        <b/>
        <sz val="9"/>
        <rFont val="Arial"/>
        <family val="2"/>
      </rPr>
      <t xml:space="preserve">      Schedule 9A</t>
    </r>
  </si>
  <si>
    <t>Taxes and Grants in Place of Taxes Receivable……….</t>
  </si>
  <si>
    <t>.   Provincial Government .............................................</t>
  </si>
  <si>
    <t>Funds Designated For Future Use……………………….</t>
  </si>
  <si>
    <t>Capital Debt - Used for TCA………………………</t>
  </si>
  <si>
    <t xml:space="preserve">     Gas ..........................................................................</t>
  </si>
  <si>
    <t xml:space="preserve">     Electric .....................................................................</t>
  </si>
  <si>
    <t xml:space="preserve">     Other Planning and Development.................................</t>
  </si>
  <si>
    <t>Returns on Investments ..................................................</t>
  </si>
  <si>
    <t>Transfers to Local Boards and Agencies ...........................</t>
  </si>
  <si>
    <t xml:space="preserve">     Other Protective Services............................................</t>
  </si>
  <si>
    <t xml:space="preserve">     Public Housing Operations .......................................</t>
  </si>
  <si>
    <t xml:space="preserve">     Other Protective Services............................................................</t>
  </si>
  <si>
    <t xml:space="preserve">     Public Housing Operations .................................................</t>
  </si>
  <si>
    <t>in Place</t>
  </si>
  <si>
    <t>Grants -</t>
  </si>
  <si>
    <t>Column 1</t>
  </si>
  <si>
    <t>Column 2</t>
  </si>
  <si>
    <t>Column 3</t>
  </si>
  <si>
    <t>Column 4</t>
  </si>
  <si>
    <t xml:space="preserve"> MUNICIPAL FINANCIAL INFORMATION RETURN</t>
  </si>
  <si>
    <t>CERTIFICATION</t>
  </si>
  <si>
    <t>to the best of my knowledge.</t>
  </si>
  <si>
    <t>Signature of Duly Authorized Signing Officer</t>
  </si>
  <si>
    <t>Print Name</t>
  </si>
  <si>
    <t>Date</t>
  </si>
  <si>
    <t>The information contained in this Financial Information Return is presented fairly</t>
  </si>
  <si>
    <t>Capital Long</t>
  </si>
  <si>
    <t>Interest Expense</t>
  </si>
  <si>
    <t>Term Debt</t>
  </si>
  <si>
    <t>Inventory for Consumption.................................................</t>
  </si>
  <si>
    <t>Other…………….................................................................</t>
  </si>
  <si>
    <t xml:space="preserve">           Municipality Name:</t>
  </si>
  <si>
    <t>Capital Long Term Debt</t>
  </si>
  <si>
    <t xml:space="preserve">    For the Year Ending December 31, 2017</t>
  </si>
  <si>
    <t>Enter prior year Line 3450 Column 2 balance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</si>
</sst>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000"/>
    <numFmt numFmtId="165" formatCode="00000"/>
  </numFmts>
  <fonts count="16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darkGray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Protection="1"/>
    <xf numFmtId="3" fontId="2" fillId="0" borderId="0" xfId="0" applyNumberFormat="1" applyFont="1" applyProtection="1"/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Fill="1" applyBorder="1" applyProtection="1"/>
    <xf numFmtId="0" fontId="2" fillId="0" borderId="0" xfId="0" applyFont="1" applyFill="1" applyBorder="1"/>
    <xf numFmtId="0" fontId="3" fillId="0" borderId="0" xfId="0" applyFont="1" applyFill="1" applyProtection="1"/>
    <xf numFmtId="0" fontId="2" fillId="0" borderId="0" xfId="0" applyFont="1" applyFill="1" applyProtection="1"/>
    <xf numFmtId="3" fontId="2" fillId="0" borderId="0" xfId="0" applyNumberFormat="1" applyFont="1"/>
    <xf numFmtId="0" fontId="2" fillId="2" borderId="0" xfId="0" applyFont="1" applyFill="1"/>
    <xf numFmtId="0" fontId="5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3" fontId="4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6" fillId="0" borderId="0" xfId="0" applyFont="1" applyProtection="1"/>
    <xf numFmtId="0" fontId="7" fillId="0" borderId="0" xfId="0" applyFont="1" applyProtection="1"/>
    <xf numFmtId="3" fontId="6" fillId="0" borderId="0" xfId="0" applyNumberFormat="1" applyFont="1" applyProtection="1"/>
    <xf numFmtId="3" fontId="6" fillId="0" borderId="0" xfId="0" applyNumberFormat="1" applyFont="1"/>
    <xf numFmtId="164" fontId="6" fillId="0" borderId="0" xfId="0" applyNumberFormat="1" applyFont="1" applyProtection="1"/>
    <xf numFmtId="3" fontId="6" fillId="0" borderId="0" xfId="1" applyNumberFormat="1" applyFont="1" applyFill="1" applyBorder="1" applyProtection="1"/>
    <xf numFmtId="3" fontId="6" fillId="0" borderId="0" xfId="1" applyNumberFormat="1" applyFont="1" applyProtection="1"/>
    <xf numFmtId="0" fontId="6" fillId="0" borderId="0" xfId="0" applyFont="1"/>
    <xf numFmtId="3" fontId="7" fillId="0" borderId="0" xfId="1" applyNumberFormat="1" applyFont="1" applyProtection="1"/>
    <xf numFmtId="3" fontId="7" fillId="0" borderId="0" xfId="0" applyNumberFormat="1" applyFont="1" applyProtection="1"/>
    <xf numFmtId="1" fontId="6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2" fillId="0" borderId="0" xfId="0" applyFont="1" applyFill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3" fontId="6" fillId="0" borderId="0" xfId="1" applyNumberFormat="1" applyFont="1" applyBorder="1" applyProtection="1"/>
    <xf numFmtId="3" fontId="6" fillId="0" borderId="0" xfId="0" applyNumberFormat="1" applyFont="1" applyFill="1" applyProtection="1"/>
    <xf numFmtId="0" fontId="8" fillId="0" borderId="0" xfId="0" applyFont="1" applyBorder="1" applyAlignment="1" applyProtection="1">
      <alignment horizontal="left"/>
    </xf>
    <xf numFmtId="0" fontId="7" fillId="0" borderId="0" xfId="0" applyFont="1" applyFill="1" applyProtection="1"/>
    <xf numFmtId="3" fontId="7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/>
    <xf numFmtId="0" fontId="6" fillId="3" borderId="0" xfId="0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0" fontId="6" fillId="5" borderId="0" xfId="0" applyFont="1" applyFill="1" applyAlignment="1" applyProtection="1">
      <alignment horizontal="right"/>
    </xf>
    <xf numFmtId="3" fontId="6" fillId="3" borderId="0" xfId="0" applyNumberFormat="1" applyFont="1" applyFill="1" applyProtection="1"/>
    <xf numFmtId="165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3" borderId="0" xfId="0" applyFont="1" applyFill="1" applyProtection="1"/>
    <xf numFmtId="3" fontId="6" fillId="4" borderId="0" xfId="0" applyNumberFormat="1" applyFont="1" applyFill="1" applyProtection="1"/>
    <xf numFmtId="3" fontId="6" fillId="5" borderId="0" xfId="0" applyNumberFormat="1" applyFont="1" applyFill="1" applyProtection="1"/>
    <xf numFmtId="0" fontId="6" fillId="6" borderId="0" xfId="0" applyFont="1" applyFill="1" applyBorder="1" applyProtection="1"/>
    <xf numFmtId="0" fontId="6" fillId="4" borderId="0" xfId="0" applyFont="1" applyFill="1" applyProtection="1"/>
    <xf numFmtId="0" fontId="6" fillId="5" borderId="0" xfId="0" applyFont="1" applyFill="1" applyProtection="1"/>
    <xf numFmtId="165" fontId="6" fillId="0" borderId="0" xfId="0" applyNumberFormat="1" applyFont="1" applyAlignment="1" applyProtection="1"/>
    <xf numFmtId="0" fontId="6" fillId="7" borderId="0" xfId="0" applyFont="1" applyFill="1" applyAlignment="1" applyProtection="1">
      <alignment horizontal="right"/>
    </xf>
    <xf numFmtId="3" fontId="6" fillId="7" borderId="0" xfId="0" applyNumberFormat="1" applyFont="1" applyFill="1" applyProtection="1"/>
    <xf numFmtId="0" fontId="6" fillId="7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9" fillId="0" borderId="0" xfId="0" applyFont="1" applyProtection="1"/>
    <xf numFmtId="0" fontId="3" fillId="0" borderId="0" xfId="0" applyFont="1"/>
    <xf numFmtId="3" fontId="3" fillId="0" borderId="0" xfId="0" applyNumberFormat="1" applyFont="1" applyProtection="1"/>
    <xf numFmtId="3" fontId="9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164" fontId="3" fillId="0" borderId="0" xfId="0" applyNumberFormat="1" applyFont="1" applyProtection="1"/>
    <xf numFmtId="3" fontId="3" fillId="8" borderId="0" xfId="1" applyNumberFormat="1" applyFont="1" applyFill="1" applyBorder="1" applyProtection="1"/>
    <xf numFmtId="3" fontId="3" fillId="0" borderId="1" xfId="1" applyNumberFormat="1" applyFont="1" applyBorder="1" applyProtection="1">
      <protection locked="0"/>
    </xf>
    <xf numFmtId="3" fontId="3" fillId="9" borderId="0" xfId="1" applyNumberFormat="1" applyFont="1" applyFill="1" applyBorder="1" applyProtection="1"/>
    <xf numFmtId="3" fontId="3" fillId="0" borderId="0" xfId="1" applyNumberFormat="1" applyFont="1" applyFill="1" applyBorder="1" applyProtection="1"/>
    <xf numFmtId="0" fontId="3" fillId="1" borderId="0" xfId="0" applyFont="1" applyFill="1" applyBorder="1" applyProtection="1"/>
    <xf numFmtId="164" fontId="3" fillId="0" borderId="0" xfId="0" applyNumberFormat="1" applyFont="1" applyFill="1" applyBorder="1" applyProtection="1"/>
    <xf numFmtId="0" fontId="9" fillId="1" borderId="0" xfId="0" applyFont="1" applyFill="1" applyBorder="1" applyAlignment="1" applyProtection="1">
      <alignment horizontal="center"/>
    </xf>
    <xf numFmtId="3" fontId="3" fillId="0" borderId="1" xfId="1" applyNumberFormat="1" applyFont="1" applyFill="1" applyBorder="1" applyProtection="1"/>
    <xf numFmtId="3" fontId="3" fillId="0" borderId="0" xfId="1" applyNumberFormat="1" applyFont="1" applyProtection="1"/>
    <xf numFmtId="3" fontId="3" fillId="0" borderId="1" xfId="1" applyNumberFormat="1" applyFont="1" applyBorder="1" applyProtection="1"/>
    <xf numFmtId="0" fontId="3" fillId="0" borderId="0" xfId="0" applyFont="1" applyFill="1"/>
    <xf numFmtId="0" fontId="9" fillId="0" borderId="0" xfId="0" applyFont="1" applyFill="1" applyBorder="1" applyAlignment="1" applyProtection="1">
      <alignment horizontal="left"/>
    </xf>
    <xf numFmtId="3" fontId="9" fillId="0" borderId="0" xfId="1" applyNumberFormat="1" applyFont="1" applyBorder="1" applyAlignment="1" applyProtection="1">
      <alignment horizontal="center"/>
    </xf>
    <xf numFmtId="164" fontId="3" fillId="0" borderId="0" xfId="0" applyNumberFormat="1" applyFont="1" applyFill="1" applyProtection="1"/>
    <xf numFmtId="3" fontId="3" fillId="10" borderId="2" xfId="1" applyNumberFormat="1" applyFont="1" applyFill="1" applyBorder="1" applyProtection="1"/>
    <xf numFmtId="3" fontId="3" fillId="0" borderId="3" xfId="1" applyNumberFormat="1" applyFont="1" applyFill="1" applyBorder="1" applyProtection="1"/>
    <xf numFmtId="3" fontId="3" fillId="10" borderId="1" xfId="1" applyNumberFormat="1" applyFont="1" applyFill="1" applyBorder="1" applyProtection="1"/>
    <xf numFmtId="0" fontId="7" fillId="0" borderId="0" xfId="0" applyFont="1" applyAlignment="1" applyProtection="1"/>
    <xf numFmtId="3" fontId="9" fillId="0" borderId="0" xfId="1" applyNumberFormat="1" applyFont="1" applyAlignment="1" applyProtection="1">
      <alignment horizontal="center"/>
    </xf>
    <xf numFmtId="3" fontId="9" fillId="0" borderId="0" xfId="0" applyNumberFormat="1" applyFont="1" applyProtection="1"/>
    <xf numFmtId="3" fontId="3" fillId="9" borderId="1" xfId="1" applyNumberFormat="1" applyFont="1" applyFill="1" applyBorder="1" applyProtection="1"/>
    <xf numFmtId="1" fontId="3" fillId="0" borderId="0" xfId="0" applyNumberFormat="1" applyFont="1" applyProtection="1"/>
    <xf numFmtId="3" fontId="3" fillId="9" borderId="4" xfId="1" applyNumberFormat="1" applyFont="1" applyFill="1" applyBorder="1" applyProtection="1"/>
    <xf numFmtId="3" fontId="3" fillId="0" borderId="4" xfId="1" applyNumberFormat="1" applyFont="1" applyFill="1" applyBorder="1" applyProtection="1"/>
    <xf numFmtId="3" fontId="3" fillId="9" borderId="1" xfId="0" applyNumberFormat="1" applyFont="1" applyFill="1" applyBorder="1" applyProtection="1"/>
    <xf numFmtId="3" fontId="3" fillId="0" borderId="5" xfId="1" applyNumberFormat="1" applyFont="1" applyFill="1" applyBorder="1" applyProtection="1"/>
    <xf numFmtId="1" fontId="3" fillId="0" borderId="0" xfId="0" applyNumberFormat="1" applyFont="1" applyFill="1" applyBorder="1" applyProtection="1"/>
    <xf numFmtId="1" fontId="3" fillId="0" borderId="0" xfId="0" applyNumberFormat="1" applyFont="1" applyFill="1" applyProtection="1"/>
    <xf numFmtId="0" fontId="3" fillId="1" borderId="0" xfId="0" applyFont="1" applyFill="1" applyBorder="1" applyAlignment="1" applyProtection="1">
      <alignment horizontal="center"/>
    </xf>
    <xf numFmtId="3" fontId="3" fillId="9" borderId="5" xfId="1" applyNumberFormat="1" applyFont="1" applyFill="1" applyBorder="1" applyProtection="1"/>
    <xf numFmtId="3" fontId="3" fillId="9" borderId="6" xfId="1" applyNumberFormat="1" applyFont="1" applyFill="1" applyBorder="1" applyProtection="1"/>
    <xf numFmtId="3" fontId="9" fillId="0" borderId="0" xfId="0" applyNumberFormat="1" applyFont="1" applyBorder="1" applyProtection="1"/>
    <xf numFmtId="3" fontId="9" fillId="0" borderId="0" xfId="0" applyNumberFormat="1" applyFont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3" fillId="0" borderId="4" xfId="1" applyNumberFormat="1" applyFont="1" applyBorder="1" applyProtection="1">
      <protection locked="0"/>
    </xf>
    <xf numFmtId="0" fontId="10" fillId="0" borderId="0" xfId="0" applyFont="1" applyProtection="1"/>
    <xf numFmtId="3" fontId="3" fillId="0" borderId="0" xfId="0" applyNumberFormat="1" applyFont="1" applyFill="1" applyAlignment="1" applyProtection="1">
      <alignment horizontal="center"/>
    </xf>
    <xf numFmtId="3" fontId="3" fillId="0" borderId="4" xfId="1" applyNumberFormat="1" applyFont="1" applyFill="1" applyBorder="1" applyProtection="1">
      <protection locked="0"/>
    </xf>
    <xf numFmtId="3" fontId="3" fillId="0" borderId="7" xfId="1" applyNumberFormat="1" applyFont="1" applyBorder="1" applyProtection="1">
      <protection locked="0"/>
    </xf>
    <xf numFmtId="3" fontId="3" fillId="0" borderId="7" xfId="1" applyNumberFormat="1" applyFont="1" applyFill="1" applyBorder="1" applyProtection="1">
      <protection locked="0"/>
    </xf>
    <xf numFmtId="3" fontId="3" fillId="0" borderId="3" xfId="1" applyNumberFormat="1" applyFont="1" applyFill="1" applyBorder="1" applyProtection="1">
      <protection locked="0"/>
    </xf>
    <xf numFmtId="3" fontId="3" fillId="0" borderId="1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9" fillId="0" borderId="0" xfId="0" applyFont="1" applyAlignment="1" applyProtection="1">
      <alignment horizontal="center"/>
    </xf>
    <xf numFmtId="3" fontId="3" fillId="9" borderId="8" xfId="1" applyNumberFormat="1" applyFont="1" applyFill="1" applyBorder="1" applyProtection="1"/>
    <xf numFmtId="3" fontId="3" fillId="9" borderId="3" xfId="1" applyNumberFormat="1" applyFont="1" applyFill="1" applyBorder="1" applyProtection="1"/>
    <xf numFmtId="3" fontId="9" fillId="0" borderId="0" xfId="1" applyNumberFormat="1" applyFont="1" applyFill="1" applyAlignment="1" applyProtection="1">
      <alignment horizontal="center" wrapText="1"/>
    </xf>
    <xf numFmtId="3" fontId="3" fillId="0" borderId="0" xfId="1" applyNumberFormat="1" applyFont="1" applyAlignment="1" applyProtection="1">
      <alignment horizontal="center"/>
    </xf>
    <xf numFmtId="3" fontId="3" fillId="11" borderId="0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3" fillId="0" borderId="0" xfId="1" applyNumberFormat="1" applyFont="1" applyBorder="1" applyProtection="1"/>
    <xf numFmtId="3" fontId="3" fillId="0" borderId="0" xfId="0" applyNumberFormat="1" applyFont="1" applyFill="1" applyProtection="1"/>
    <xf numFmtId="3" fontId="9" fillId="0" borderId="0" xfId="0" applyNumberFormat="1" applyFont="1" applyFill="1" applyAlignment="1" applyProtection="1">
      <alignment horizontal="center"/>
    </xf>
    <xf numFmtId="3" fontId="3" fillId="0" borderId="0" xfId="1" applyNumberFormat="1" applyFont="1" applyFill="1" applyProtection="1"/>
    <xf numFmtId="3" fontId="3" fillId="8" borderId="1" xfId="1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" fontId="3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3" fontId="3" fillId="0" borderId="1" xfId="0" applyNumberFormat="1" applyFont="1" applyFill="1" applyBorder="1" applyProtection="1">
      <protection locked="0"/>
    </xf>
    <xf numFmtId="0" fontId="3" fillId="2" borderId="0" xfId="0" applyFont="1" applyFill="1"/>
    <xf numFmtId="0" fontId="3" fillId="0" borderId="0" xfId="0" applyFont="1" applyAlignment="1" applyProtection="1">
      <alignment horizontal="right"/>
    </xf>
    <xf numFmtId="165" fontId="3" fillId="0" borderId="0" xfId="0" applyNumberFormat="1" applyFont="1" applyAlignment="1" applyProtection="1"/>
    <xf numFmtId="0" fontId="3" fillId="3" borderId="0" xfId="0" applyFont="1" applyFill="1" applyProtection="1"/>
    <xf numFmtId="3" fontId="3" fillId="0" borderId="1" xfId="0" applyNumberFormat="1" applyFont="1" applyFill="1" applyBorder="1" applyProtection="1"/>
    <xf numFmtId="2" fontId="3" fillId="0" borderId="0" xfId="0" applyNumberFormat="1" applyFont="1" applyFill="1" applyProtection="1"/>
    <xf numFmtId="3" fontId="3" fillId="10" borderId="1" xfId="0" applyNumberFormat="1" applyFont="1" applyFill="1" applyBorder="1" applyProtection="1"/>
    <xf numFmtId="0" fontId="6" fillId="0" borderId="0" xfId="0" applyFont="1" applyAlignment="1" applyProtection="1">
      <alignment vertical="center" wrapText="1"/>
    </xf>
    <xf numFmtId="3" fontId="6" fillId="0" borderId="0" xfId="0" applyNumberFormat="1" applyFont="1" applyAlignment="1" applyProtection="1">
      <alignment vertical="center" wrapText="1"/>
    </xf>
    <xf numFmtId="3" fontId="3" fillId="0" borderId="9" xfId="1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3" fillId="0" borderId="2" xfId="1" applyNumberFormat="1" applyFont="1" applyFill="1" applyBorder="1" applyProtection="1">
      <protection locked="0"/>
    </xf>
    <xf numFmtId="164" fontId="6" fillId="0" borderId="0" xfId="0" applyNumberFormat="1" applyFont="1" applyProtection="1">
      <protection locked="0"/>
    </xf>
    <xf numFmtId="164" fontId="6" fillId="0" borderId="0" xfId="0" applyNumberFormat="1" applyFont="1" applyFill="1" applyBorder="1" applyProtection="1"/>
    <xf numFmtId="0" fontId="9" fillId="0" borderId="0" xfId="0" applyFont="1" applyFill="1" applyBorder="1" applyProtection="1"/>
    <xf numFmtId="3" fontId="6" fillId="0" borderId="0" xfId="0" applyNumberFormat="1" applyFont="1" applyFill="1" applyBorder="1" applyProtection="1"/>
    <xf numFmtId="0" fontId="4" fillId="0" borderId="0" xfId="0" applyFont="1" applyFill="1" applyBorder="1" applyProtection="1"/>
    <xf numFmtId="3" fontId="4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left" indent="5"/>
    </xf>
    <xf numFmtId="0" fontId="0" fillId="0" borderId="0" xfId="0" applyFont="1" applyFill="1" applyBorder="1" applyAlignment="1" applyProtection="1">
      <alignment horizontal="left" indent="5"/>
    </xf>
    <xf numFmtId="0" fontId="0" fillId="0" borderId="0" xfId="0" applyFont="1" applyFill="1" applyBorder="1" applyProtection="1"/>
    <xf numFmtId="0" fontId="0" fillId="0" borderId="0" xfId="0" applyFont="1" applyFill="1" applyBorder="1"/>
    <xf numFmtId="49" fontId="0" fillId="0" borderId="0" xfId="0" applyNumberFormat="1" applyFont="1" applyFill="1" applyBorder="1" applyAlignment="1" applyProtection="1">
      <alignment horizontal="left" indent="5"/>
    </xf>
    <xf numFmtId="49" fontId="13" fillId="0" borderId="0" xfId="0" applyNumberFormat="1" applyFont="1" applyFill="1" applyBorder="1" applyAlignment="1" applyProtection="1">
      <alignment horizontal="left" indent="5"/>
    </xf>
    <xf numFmtId="49" fontId="3" fillId="0" borderId="0" xfId="0" applyNumberFormat="1" applyFont="1" applyFill="1" applyBorder="1" applyAlignment="1" applyProtection="1">
      <alignment horizontal="left" vertical="top" indent="1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3" fontId="5" fillId="0" borderId="0" xfId="0" applyNumberFormat="1" applyFont="1" applyFill="1" applyBorder="1" applyAlignment="1" applyProtection="1">
      <alignment horizontal="centerContinuous"/>
    </xf>
    <xf numFmtId="3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Border="1" applyProtection="1"/>
    <xf numFmtId="3" fontId="5" fillId="0" borderId="0" xfId="0" applyNumberFormat="1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/>
    <xf numFmtId="3" fontId="6" fillId="0" borderId="0" xfId="0" applyNumberFormat="1" applyFont="1" applyFill="1"/>
    <xf numFmtId="0" fontId="0" fillId="0" borderId="0" xfId="0" applyFont="1" applyBorder="1" applyAlignment="1" applyProtection="1">
      <alignment horizontal="left" indent="5"/>
    </xf>
    <xf numFmtId="49" fontId="0" fillId="0" borderId="0" xfId="0" applyNumberFormat="1" applyFont="1" applyBorder="1" applyAlignment="1" applyProtection="1">
      <alignment horizontal="left" indent="5"/>
    </xf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12" fillId="0" borderId="0" xfId="0" applyFont="1" applyBorder="1" applyAlignment="1" applyProtection="1">
      <alignment horizontal="left" indent="5"/>
    </xf>
    <xf numFmtId="0" fontId="0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0" xfId="0" applyFont="1" applyFill="1" applyProtection="1"/>
    <xf numFmtId="0" fontId="6" fillId="12" borderId="0" xfId="0" applyFont="1" applyFill="1"/>
    <xf numFmtId="0" fontId="4" fillId="0" borderId="0" xfId="0" applyFont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indent="5"/>
    </xf>
    <xf numFmtId="0" fontId="6" fillId="13" borderId="0" xfId="0" applyFont="1" applyFill="1" applyProtection="1"/>
    <xf numFmtId="3" fontId="6" fillId="14" borderId="0" xfId="0" applyNumberFormat="1" applyFont="1" applyFill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3" fontId="9" fillId="0" borderId="5" xfId="0" applyNumberFormat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0</xdr:rowOff>
    </xdr:from>
    <xdr:to>
      <xdr:col>0</xdr:col>
      <xdr:colOff>2171700</xdr:colOff>
      <xdr:row>39</xdr:row>
      <xdr:rowOff>0</xdr:rowOff>
    </xdr:to>
    <xdr:sp macro="" textlink="">
      <xdr:nvSpPr>
        <xdr:cNvPr id="1083" name="Line 2"/>
        <xdr:cNvSpPr>
          <a:spLocks noChangeShapeType="1"/>
        </xdr:cNvSpPr>
      </xdr:nvSpPr>
      <xdr:spPr bwMode="auto">
        <a:xfrm>
          <a:off x="95250" y="7029450"/>
          <a:ext cx="20764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2524125</xdr:colOff>
      <xdr:row>39</xdr:row>
      <xdr:rowOff>0</xdr:rowOff>
    </xdr:from>
    <xdr:to>
      <xdr:col>3</xdr:col>
      <xdr:colOff>781050</xdr:colOff>
      <xdr:row>39</xdr:row>
      <xdr:rowOff>0</xdr:rowOff>
    </xdr:to>
    <xdr:sp macro="" textlink="">
      <xdr:nvSpPr>
        <xdr:cNvPr id="1084" name="Line 3"/>
        <xdr:cNvSpPr>
          <a:spLocks noChangeShapeType="1"/>
        </xdr:cNvSpPr>
      </xdr:nvSpPr>
      <xdr:spPr bwMode="auto">
        <a:xfrm>
          <a:off x="2524125" y="7029450"/>
          <a:ext cx="210502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104775</xdr:colOff>
      <xdr:row>39</xdr:row>
      <xdr:rowOff>0</xdr:rowOff>
    </xdr:from>
    <xdr:to>
      <xdr:col>5</xdr:col>
      <xdr:colOff>647700</xdr:colOff>
      <xdr:row>39</xdr:row>
      <xdr:rowOff>0</xdr:rowOff>
    </xdr:to>
    <xdr:sp macro="" textlink="">
      <xdr:nvSpPr>
        <xdr:cNvPr id="1085" name="Line 4"/>
        <xdr:cNvSpPr>
          <a:spLocks noChangeShapeType="1"/>
        </xdr:cNvSpPr>
      </xdr:nvSpPr>
      <xdr:spPr bwMode="auto">
        <a:xfrm>
          <a:off x="4772025" y="7029450"/>
          <a:ext cx="13239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5"/>
  <sheetViews>
    <sheetView showGridLines="0" showZeros="0" tabSelected="1" zoomScaleNormal="100" zoomScaleSheetLayoutView="75" workbookViewId="0">
      <selection activeCell="B24" sqref="B24:D24"/>
    </sheetView>
  </sheetViews>
  <sheetFormatPr defaultRowHeight="12" customHeight="1" x14ac:dyDescent="0.2"/>
  <cols>
    <col min="1" max="1" width="39.85546875" style="3" customWidth="1"/>
    <col min="2" max="2" width="5.7109375" style="3" customWidth="1"/>
    <col min="3" max="3" width="12.140625" style="11" customWidth="1"/>
    <col min="4" max="4" width="12.28515625" style="11" customWidth="1"/>
    <col min="5" max="5" width="11.7109375" style="11" customWidth="1"/>
    <col min="6" max="6" width="14.5703125" style="11" customWidth="1"/>
    <col min="7" max="7" width="1.5703125" style="12" customWidth="1"/>
    <col min="8" max="8" width="18.140625" style="33" customWidth="1"/>
    <col min="9" max="9" width="9.140625" style="3"/>
    <col min="10" max="10" width="8.85546875" style="3" customWidth="1"/>
    <col min="11" max="11" width="6.140625" style="3" customWidth="1"/>
    <col min="12" max="25" width="12.28515625" style="3" customWidth="1"/>
    <col min="26" max="26" width="4.42578125" style="3" customWidth="1"/>
    <col min="27" max="28" width="5.28515625" style="26" bestFit="1" customWidth="1"/>
    <col min="29" max="29" width="2.5703125" style="41" bestFit="1" customWidth="1"/>
    <col min="30" max="30" width="6" style="42" bestFit="1" customWidth="1"/>
    <col min="31" max="31" width="4.140625" style="41" customWidth="1"/>
    <col min="32" max="35" width="12.7109375" style="19" customWidth="1"/>
    <col min="36" max="16384" width="9.140625" style="3"/>
  </cols>
  <sheetData>
    <row r="1" spans="1:35" ht="12" customHeight="1" x14ac:dyDescent="0.2">
      <c r="A1" s="17"/>
      <c r="B1" s="17"/>
      <c r="C1" s="18"/>
      <c r="D1" s="18"/>
      <c r="E1" s="18"/>
      <c r="F1" s="18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39"/>
      <c r="AB1" s="169">
        <v>2017</v>
      </c>
    </row>
    <row r="2" spans="1:35" ht="12" customHeight="1" x14ac:dyDescent="0.2">
      <c r="A2" s="17"/>
      <c r="B2" s="17"/>
      <c r="C2" s="18"/>
      <c r="D2" s="18"/>
      <c r="E2" s="18"/>
      <c r="F2" s="18"/>
      <c r="H2" s="1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5" ht="12" customHeight="1" x14ac:dyDescent="0.2">
      <c r="A3" s="17"/>
      <c r="B3" s="17"/>
      <c r="C3" s="18"/>
      <c r="D3" s="18"/>
      <c r="E3" s="18"/>
      <c r="F3" s="18"/>
      <c r="H3" s="1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5" ht="12" customHeight="1" x14ac:dyDescent="0.2">
      <c r="A4" s="17"/>
      <c r="B4" s="17"/>
      <c r="C4" s="18"/>
      <c r="D4" s="18"/>
      <c r="E4" s="18"/>
      <c r="F4" s="18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5" ht="12" customHeight="1" x14ac:dyDescent="0.2">
      <c r="A5" s="17"/>
      <c r="B5" s="17"/>
      <c r="C5" s="18"/>
      <c r="D5" s="18"/>
      <c r="E5" s="18"/>
      <c r="F5" s="18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5" ht="12" customHeight="1" x14ac:dyDescent="0.2">
      <c r="A6" s="17"/>
      <c r="B6" s="17"/>
      <c r="C6" s="18"/>
      <c r="D6" s="18"/>
      <c r="E6" s="18"/>
      <c r="F6" s="18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5" ht="12" customHeight="1" x14ac:dyDescent="0.2">
      <c r="A7" s="17"/>
      <c r="B7" s="17"/>
      <c r="C7" s="18"/>
      <c r="D7" s="18"/>
      <c r="E7" s="18"/>
      <c r="F7" s="18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5" ht="12" customHeight="1" x14ac:dyDescent="0.2">
      <c r="A8" s="17"/>
      <c r="B8" s="17"/>
      <c r="C8" s="18"/>
      <c r="D8" s="18"/>
      <c r="E8" s="18"/>
      <c r="F8" s="18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5" ht="12.75" x14ac:dyDescent="0.2">
      <c r="A9" s="17"/>
      <c r="B9" s="17"/>
      <c r="C9" s="18"/>
      <c r="D9" s="18"/>
      <c r="E9" s="18"/>
      <c r="F9" s="18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5" ht="12" customHeight="1" x14ac:dyDescent="0.2">
      <c r="A10" s="17"/>
      <c r="B10" s="17"/>
      <c r="C10" s="18"/>
      <c r="D10" s="18"/>
      <c r="E10" s="18"/>
      <c r="F10" s="18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35" ht="12" customHeight="1" x14ac:dyDescent="0.2">
      <c r="A11" s="17"/>
      <c r="B11" s="17"/>
      <c r="C11" s="18"/>
      <c r="D11" s="18"/>
      <c r="E11" s="18"/>
      <c r="F11" s="18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35" ht="12" customHeight="1" x14ac:dyDescent="0.2">
      <c r="A12" s="17"/>
      <c r="B12" s="17"/>
      <c r="C12" s="18"/>
      <c r="D12" s="18"/>
      <c r="E12" s="18"/>
      <c r="F12" s="18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35" ht="12.75" x14ac:dyDescent="0.2">
      <c r="A13" s="17"/>
      <c r="B13" s="17"/>
      <c r="C13" s="18"/>
      <c r="D13" s="18"/>
      <c r="E13" s="18"/>
      <c r="F13" s="18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5" s="5" customFormat="1" ht="18.75" customHeight="1" x14ac:dyDescent="0.2">
      <c r="A14" s="14" t="s">
        <v>313</v>
      </c>
      <c r="B14" s="14"/>
      <c r="C14" s="15"/>
      <c r="D14" s="15"/>
      <c r="E14" s="15"/>
      <c r="F14" s="15"/>
      <c r="G14" s="12"/>
      <c r="H14" s="5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"/>
      <c r="AA14" s="26"/>
      <c r="AB14" s="26"/>
      <c r="AC14" s="41"/>
      <c r="AD14" s="42"/>
      <c r="AE14" s="41"/>
      <c r="AF14" s="19"/>
      <c r="AG14" s="19"/>
      <c r="AH14" s="19"/>
      <c r="AI14" s="19"/>
    </row>
    <row r="15" spans="1:35" s="5" customFormat="1" ht="14.25" x14ac:dyDescent="0.2">
      <c r="A15" s="170"/>
      <c r="B15" s="170"/>
      <c r="C15" s="171"/>
      <c r="D15" s="171"/>
      <c r="E15" s="171"/>
      <c r="F15" s="171"/>
      <c r="G15" s="12"/>
      <c r="H15" s="5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"/>
      <c r="AA15" s="26"/>
      <c r="AB15" s="26"/>
      <c r="AC15" s="41"/>
      <c r="AD15" s="42"/>
      <c r="AE15" s="41"/>
      <c r="AF15" s="19"/>
      <c r="AG15" s="19"/>
      <c r="AH15" s="19"/>
      <c r="AI15" s="19"/>
    </row>
    <row r="16" spans="1:35" s="5" customFormat="1" ht="12" customHeight="1" x14ac:dyDescent="0.2">
      <c r="A16" s="170"/>
      <c r="B16" s="170"/>
      <c r="C16" s="171"/>
      <c r="D16" s="171"/>
      <c r="E16" s="171"/>
      <c r="F16" s="171"/>
      <c r="G16" s="12"/>
      <c r="H16" s="5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"/>
      <c r="AA16" s="26"/>
      <c r="AB16" s="26"/>
      <c r="AC16" s="41"/>
      <c r="AD16" s="42"/>
      <c r="AE16" s="41"/>
      <c r="AF16" s="19"/>
      <c r="AG16" s="19"/>
      <c r="AH16" s="19"/>
      <c r="AI16" s="19"/>
    </row>
    <row r="17" spans="1:35" s="5" customFormat="1" ht="12.6" customHeight="1" x14ac:dyDescent="0.2">
      <c r="A17" s="178" t="s">
        <v>327</v>
      </c>
      <c r="B17" s="178"/>
      <c r="C17" s="178"/>
      <c r="D17" s="178"/>
      <c r="E17" s="178"/>
      <c r="F17" s="178"/>
      <c r="G17" s="12"/>
      <c r="H17" s="5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"/>
      <c r="AA17" s="26"/>
      <c r="AB17" s="26"/>
      <c r="AC17" s="41"/>
      <c r="AD17" s="42"/>
      <c r="AE17" s="41"/>
      <c r="AF17" s="19"/>
      <c r="AG17" s="19"/>
      <c r="AH17" s="19"/>
      <c r="AI17" s="19"/>
    </row>
    <row r="18" spans="1:35" ht="12" customHeight="1" x14ac:dyDescent="0.2">
      <c r="A18" s="163"/>
      <c r="B18" s="172"/>
      <c r="C18" s="173"/>
      <c r="D18" s="173"/>
      <c r="E18" s="173"/>
      <c r="F18" s="173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35" ht="12" customHeight="1" x14ac:dyDescent="0.2">
      <c r="A19" s="163"/>
      <c r="B19" s="163"/>
      <c r="C19" s="164"/>
      <c r="D19" s="164"/>
      <c r="E19" s="164"/>
      <c r="F19" s="164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5" ht="12" customHeight="1" x14ac:dyDescent="0.2">
      <c r="A20" s="163"/>
      <c r="B20" s="163"/>
      <c r="C20" s="164"/>
      <c r="D20" s="164"/>
      <c r="E20" s="164"/>
      <c r="F20" s="164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35" ht="12" customHeight="1" x14ac:dyDescent="0.2">
      <c r="A21" s="163"/>
      <c r="B21" s="163"/>
      <c r="C21" s="164"/>
      <c r="D21" s="164"/>
      <c r="E21" s="164"/>
      <c r="F21" s="164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5" ht="12" customHeight="1" x14ac:dyDescent="0.2">
      <c r="A22" s="163"/>
      <c r="B22" s="163"/>
      <c r="C22" s="164"/>
      <c r="D22" s="164"/>
      <c r="E22" s="164"/>
      <c r="F22" s="164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5" ht="50.1" customHeight="1" x14ac:dyDescent="0.2">
      <c r="A23" s="165"/>
      <c r="B23" s="161"/>
      <c r="C23" s="161"/>
      <c r="D23" s="161"/>
      <c r="E23" s="161"/>
      <c r="F23" s="161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35" ht="50.1" customHeight="1" x14ac:dyDescent="0.25">
      <c r="A24" s="174" t="s">
        <v>325</v>
      </c>
      <c r="B24" s="183"/>
      <c r="C24" s="183"/>
      <c r="D24" s="183"/>
      <c r="E24" s="161"/>
      <c r="F24" s="161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35" ht="12" customHeight="1" x14ac:dyDescent="0.2">
      <c r="A25" s="175"/>
      <c r="B25" s="162"/>
      <c r="C25" s="162"/>
      <c r="D25" s="162"/>
      <c r="E25" s="162"/>
      <c r="F25" s="162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35" ht="12" customHeight="1" x14ac:dyDescent="0.2">
      <c r="A26" s="163"/>
      <c r="B26" s="163"/>
      <c r="C26" s="164"/>
      <c r="D26" s="164"/>
      <c r="E26" s="164"/>
      <c r="F26" s="164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5" ht="12" customHeight="1" x14ac:dyDescent="0.2">
      <c r="A27" s="163"/>
      <c r="B27" s="163"/>
      <c r="C27" s="164"/>
      <c r="D27" s="164"/>
      <c r="E27" s="164"/>
      <c r="F27" s="164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35" ht="12" customHeight="1" x14ac:dyDescent="0.2">
      <c r="A28" s="163"/>
      <c r="B28" s="163"/>
      <c r="C28" s="164"/>
      <c r="D28" s="164"/>
      <c r="E28" s="164"/>
      <c r="F28" s="164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35" ht="12" customHeight="1" x14ac:dyDescent="0.2">
      <c r="A29" s="163"/>
      <c r="B29" s="163"/>
      <c r="C29" s="164"/>
      <c r="D29" s="164"/>
      <c r="E29" s="164"/>
      <c r="F29" s="164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35" ht="12" customHeight="1" x14ac:dyDescent="0.2">
      <c r="A30" s="143"/>
      <c r="B30" s="143"/>
      <c r="C30" s="144"/>
      <c r="D30" s="144"/>
      <c r="E30" s="144"/>
      <c r="F30" s="144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35" ht="12" customHeight="1" x14ac:dyDescent="0.2">
      <c r="A31" s="145" t="s">
        <v>314</v>
      </c>
      <c r="B31" s="146"/>
      <c r="C31" s="146"/>
      <c r="D31" s="146"/>
      <c r="E31" s="146"/>
      <c r="F31" s="146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5" ht="12" customHeight="1" x14ac:dyDescent="0.2">
      <c r="A32" s="145"/>
      <c r="B32" s="147"/>
      <c r="C32" s="148"/>
      <c r="D32" s="148"/>
      <c r="E32" s="148"/>
      <c r="F32" s="146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 x14ac:dyDescent="0.2">
      <c r="A33" s="145" t="s">
        <v>319</v>
      </c>
      <c r="B33" s="145"/>
      <c r="C33" s="149"/>
      <c r="D33" s="149"/>
      <c r="E33" s="149"/>
      <c r="F33" s="149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 x14ac:dyDescent="0.2">
      <c r="A34" s="145" t="s">
        <v>315</v>
      </c>
      <c r="B34" s="149"/>
      <c r="C34" s="150"/>
      <c r="D34" s="149"/>
      <c r="E34" s="149"/>
      <c r="F34" s="149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 x14ac:dyDescent="0.2">
      <c r="A35" s="145"/>
      <c r="B35" s="149"/>
      <c r="C35" s="150"/>
      <c r="D35" s="149"/>
      <c r="E35" s="149"/>
      <c r="F35" s="149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 x14ac:dyDescent="0.2">
      <c r="A36" s="145"/>
      <c r="B36" s="149"/>
      <c r="C36" s="150"/>
      <c r="D36" s="149"/>
      <c r="E36" s="149"/>
      <c r="F36" s="149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" customHeight="1" x14ac:dyDescent="0.2">
      <c r="A37" s="166"/>
      <c r="B37" s="146"/>
      <c r="C37" s="146"/>
      <c r="D37" s="146"/>
      <c r="E37" s="146"/>
      <c r="F37" s="146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 x14ac:dyDescent="0.2">
      <c r="A38" s="179"/>
      <c r="B38" s="182"/>
      <c r="C38" s="182"/>
      <c r="D38" s="182"/>
      <c r="E38" s="181"/>
      <c r="F38" s="181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 x14ac:dyDescent="0.2">
      <c r="A39" s="179"/>
      <c r="B39" s="182"/>
      <c r="C39" s="182"/>
      <c r="D39" s="182"/>
      <c r="E39" s="181"/>
      <c r="F39" s="181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" customHeight="1" x14ac:dyDescent="0.2">
      <c r="A40" s="151" t="s">
        <v>316</v>
      </c>
      <c r="B40" s="180" t="s">
        <v>317</v>
      </c>
      <c r="C40" s="180"/>
      <c r="D40" s="180"/>
      <c r="E40" s="180" t="s">
        <v>318</v>
      </c>
      <c r="F40" s="18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" customHeight="1" x14ac:dyDescent="0.2">
      <c r="A41" s="152"/>
      <c r="B41" s="153"/>
      <c r="C41" s="154"/>
      <c r="D41" s="155"/>
      <c r="E41" s="155"/>
      <c r="F41" s="155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 x14ac:dyDescent="0.2">
      <c r="A42" s="143"/>
      <c r="B42" s="156"/>
      <c r="C42" s="157"/>
      <c r="D42" s="157"/>
      <c r="E42" s="144"/>
      <c r="F42" s="144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" customHeight="1" x14ac:dyDescent="0.2">
      <c r="A43" s="14"/>
      <c r="B43" s="13"/>
      <c r="C43" s="16"/>
      <c r="D43" s="15"/>
      <c r="E43" s="15"/>
      <c r="F43" s="15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" customHeight="1" x14ac:dyDescent="0.2">
      <c r="A44" s="17"/>
      <c r="B44" s="17"/>
      <c r="C44" s="18"/>
      <c r="D44" s="18"/>
      <c r="E44" s="18"/>
      <c r="F44" s="18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" customHeight="1" x14ac:dyDescent="0.2">
      <c r="A45" s="17"/>
      <c r="B45" s="17"/>
      <c r="C45" s="18"/>
      <c r="D45" s="18"/>
      <c r="E45" s="18"/>
      <c r="F45" s="18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" customHeight="1" x14ac:dyDescent="0.2">
      <c r="A46" s="17"/>
      <c r="B46" s="17"/>
      <c r="C46" s="18"/>
      <c r="D46" s="18"/>
      <c r="E46" s="18"/>
      <c r="F46" s="18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 x14ac:dyDescent="0.2">
      <c r="A47" s="17"/>
      <c r="B47" s="17"/>
      <c r="C47" s="18"/>
      <c r="D47" s="18"/>
      <c r="E47" s="18"/>
      <c r="F47" s="18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 x14ac:dyDescent="0.2">
      <c r="A48" s="17" t="s">
        <v>0</v>
      </c>
      <c r="B48" s="17"/>
      <c r="C48" s="18"/>
      <c r="D48" s="18"/>
      <c r="E48" s="18"/>
      <c r="F48" s="18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35" ht="12" customHeight="1" x14ac:dyDescent="0.2">
      <c r="A49" s="1" t="s">
        <v>0</v>
      </c>
      <c r="B49" s="1"/>
      <c r="C49" s="2"/>
      <c r="D49" s="2"/>
      <c r="E49" s="2"/>
      <c r="F49" s="2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F49" s="43" t="s">
        <v>309</v>
      </c>
      <c r="AG49" s="44" t="s">
        <v>310</v>
      </c>
      <c r="AH49" s="45" t="s">
        <v>311</v>
      </c>
      <c r="AI49" s="56" t="s">
        <v>312</v>
      </c>
    </row>
    <row r="50" spans="1:35" ht="12" customHeight="1" x14ac:dyDescent="0.2">
      <c r="A50" s="20" t="s">
        <v>2</v>
      </c>
      <c r="B50" s="19"/>
      <c r="C50" s="21"/>
      <c r="D50" s="21"/>
      <c r="E50" s="21" t="s">
        <v>293</v>
      </c>
      <c r="F50" s="21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35" ht="12" customHeight="1" x14ac:dyDescent="0.2">
      <c r="A51" s="6"/>
      <c r="B51" s="6"/>
      <c r="C51" s="62"/>
      <c r="D51" s="62"/>
      <c r="E51" s="62"/>
      <c r="F51" s="62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35" ht="12" customHeight="1" x14ac:dyDescent="0.2">
      <c r="A52" s="6"/>
      <c r="B52" s="6"/>
      <c r="C52" s="63" t="s">
        <v>3</v>
      </c>
      <c r="D52" s="62"/>
      <c r="E52" s="62"/>
      <c r="F52" s="62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35" ht="12" customHeight="1" x14ac:dyDescent="0.2">
      <c r="A53" s="6"/>
      <c r="B53" s="6"/>
      <c r="C53" s="64">
        <v>1</v>
      </c>
      <c r="D53" s="62"/>
      <c r="E53" s="62"/>
      <c r="F53" s="62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35" ht="12" customHeight="1" x14ac:dyDescent="0.2">
      <c r="A54" s="60" t="s">
        <v>4</v>
      </c>
      <c r="B54" s="65">
        <v>10</v>
      </c>
      <c r="C54" s="66"/>
      <c r="D54" s="62"/>
      <c r="E54" s="62"/>
      <c r="F54" s="119"/>
      <c r="AB54" s="19">
        <f>$AB$1</f>
        <v>2017</v>
      </c>
      <c r="AC54" s="41" t="s">
        <v>1</v>
      </c>
      <c r="AD54" s="42">
        <v>10</v>
      </c>
      <c r="AE54" s="41" t="s">
        <v>242</v>
      </c>
      <c r="AF54" s="176"/>
    </row>
    <row r="55" spans="1:35" ht="12" customHeight="1" x14ac:dyDescent="0.2">
      <c r="A55" s="6" t="s">
        <v>5</v>
      </c>
      <c r="B55" s="65">
        <v>20</v>
      </c>
      <c r="C55" s="67"/>
      <c r="D55" s="62"/>
      <c r="E55" s="62"/>
      <c r="F55" s="62"/>
      <c r="Z55" s="1"/>
      <c r="AA55" s="23">
        <f>$AA$1</f>
        <v>0</v>
      </c>
      <c r="AB55" s="19">
        <f>$AB$1</f>
        <v>2017</v>
      </c>
      <c r="AC55" s="41" t="s">
        <v>1</v>
      </c>
      <c r="AD55" s="42">
        <v>20</v>
      </c>
      <c r="AE55" s="41" t="s">
        <v>242</v>
      </c>
      <c r="AF55" s="46">
        <f>C55</f>
        <v>0</v>
      </c>
    </row>
    <row r="56" spans="1:35" ht="12" customHeight="1" x14ac:dyDescent="0.2">
      <c r="A56" s="6" t="s">
        <v>294</v>
      </c>
      <c r="B56" s="65">
        <v>30</v>
      </c>
      <c r="C56" s="68"/>
      <c r="D56" s="62"/>
      <c r="E56" s="62"/>
      <c r="F56" s="62"/>
      <c r="Z56" s="1"/>
      <c r="AA56" s="23">
        <f t="shared" ref="AA56:AA118" si="0">$AA$1</f>
        <v>0</v>
      </c>
      <c r="AB56" s="19">
        <f t="shared" ref="AB56:AB118" si="1">$AB$1</f>
        <v>2017</v>
      </c>
      <c r="AC56" s="41" t="s">
        <v>1</v>
      </c>
      <c r="AD56" s="42">
        <v>30</v>
      </c>
      <c r="AE56" s="41" t="s">
        <v>242</v>
      </c>
      <c r="AF56" s="46"/>
      <c r="AI56" s="21"/>
    </row>
    <row r="57" spans="1:35" ht="12" customHeight="1" x14ac:dyDescent="0.2">
      <c r="A57" s="6" t="s">
        <v>6</v>
      </c>
      <c r="B57" s="65">
        <v>40</v>
      </c>
      <c r="C57" s="67"/>
      <c r="D57" s="62"/>
      <c r="E57" s="62"/>
      <c r="F57" s="62"/>
      <c r="Z57" s="1"/>
      <c r="AA57" s="23">
        <f t="shared" si="0"/>
        <v>0</v>
      </c>
      <c r="AB57" s="19">
        <f t="shared" si="1"/>
        <v>2017</v>
      </c>
      <c r="AC57" s="41" t="s">
        <v>1</v>
      </c>
      <c r="AD57" s="42">
        <v>40</v>
      </c>
      <c r="AE57" s="41" t="s">
        <v>242</v>
      </c>
      <c r="AF57" s="46">
        <f t="shared" ref="AF57:AF63" si="2">C57</f>
        <v>0</v>
      </c>
      <c r="AI57" s="21"/>
    </row>
    <row r="58" spans="1:35" ht="12" customHeight="1" x14ac:dyDescent="0.2">
      <c r="A58" s="6" t="s">
        <v>7</v>
      </c>
      <c r="B58" s="65">
        <v>50</v>
      </c>
      <c r="C58" s="67"/>
      <c r="D58" s="62"/>
      <c r="E58" s="62"/>
      <c r="F58" s="62"/>
      <c r="Z58" s="1"/>
      <c r="AA58" s="23">
        <f t="shared" si="0"/>
        <v>0</v>
      </c>
      <c r="AB58" s="19">
        <f t="shared" si="1"/>
        <v>2017</v>
      </c>
      <c r="AC58" s="41" t="s">
        <v>1</v>
      </c>
      <c r="AD58" s="42">
        <v>50</v>
      </c>
      <c r="AE58" s="41" t="s">
        <v>242</v>
      </c>
      <c r="AF58" s="46">
        <f t="shared" si="2"/>
        <v>0</v>
      </c>
      <c r="AI58" s="21"/>
    </row>
    <row r="59" spans="1:35" ht="12" customHeight="1" x14ac:dyDescent="0.2">
      <c r="A59" s="6" t="s">
        <v>8</v>
      </c>
      <c r="B59" s="65">
        <v>60</v>
      </c>
      <c r="C59" s="67"/>
      <c r="D59" s="62"/>
      <c r="E59" s="62"/>
      <c r="F59" s="62"/>
      <c r="Z59" s="1"/>
      <c r="AA59" s="23">
        <f t="shared" si="0"/>
        <v>0</v>
      </c>
      <c r="AB59" s="19">
        <f t="shared" si="1"/>
        <v>2017</v>
      </c>
      <c r="AC59" s="41" t="s">
        <v>1</v>
      </c>
      <c r="AD59" s="42">
        <v>60</v>
      </c>
      <c r="AE59" s="41" t="s">
        <v>242</v>
      </c>
      <c r="AF59" s="46">
        <f t="shared" si="2"/>
        <v>0</v>
      </c>
      <c r="AI59" s="21"/>
    </row>
    <row r="60" spans="1:35" ht="12" customHeight="1" x14ac:dyDescent="0.2">
      <c r="A60" s="6" t="s">
        <v>9</v>
      </c>
      <c r="B60" s="65">
        <v>70</v>
      </c>
      <c r="C60" s="67"/>
      <c r="D60" s="62"/>
      <c r="E60" s="62"/>
      <c r="F60" s="62"/>
      <c r="Z60" s="1"/>
      <c r="AA60" s="23">
        <f t="shared" si="0"/>
        <v>0</v>
      </c>
      <c r="AB60" s="19">
        <f t="shared" si="1"/>
        <v>2017</v>
      </c>
      <c r="AC60" s="41" t="s">
        <v>1</v>
      </c>
      <c r="AD60" s="42">
        <v>70</v>
      </c>
      <c r="AE60" s="41" t="s">
        <v>242</v>
      </c>
      <c r="AF60" s="46">
        <f t="shared" si="2"/>
        <v>0</v>
      </c>
      <c r="AI60" s="21"/>
    </row>
    <row r="61" spans="1:35" ht="12" customHeight="1" x14ac:dyDescent="0.2">
      <c r="A61" s="6" t="s">
        <v>10</v>
      </c>
      <c r="B61" s="65">
        <v>80</v>
      </c>
      <c r="C61" s="67"/>
      <c r="D61" s="62"/>
      <c r="E61" s="62"/>
      <c r="F61" s="62"/>
      <c r="Z61" s="1"/>
      <c r="AA61" s="23">
        <f t="shared" si="0"/>
        <v>0</v>
      </c>
      <c r="AB61" s="19">
        <f t="shared" si="1"/>
        <v>2017</v>
      </c>
      <c r="AC61" s="41" t="s">
        <v>1</v>
      </c>
      <c r="AD61" s="42">
        <v>80</v>
      </c>
      <c r="AE61" s="41" t="s">
        <v>242</v>
      </c>
      <c r="AF61" s="46">
        <f t="shared" si="2"/>
        <v>0</v>
      </c>
      <c r="AI61" s="21"/>
    </row>
    <row r="62" spans="1:35" ht="12" customHeight="1" x14ac:dyDescent="0.2">
      <c r="A62" s="6" t="s">
        <v>11</v>
      </c>
      <c r="B62" s="65">
        <v>90</v>
      </c>
      <c r="C62" s="67"/>
      <c r="D62" s="62"/>
      <c r="E62" s="62"/>
      <c r="F62" s="62"/>
      <c r="Z62" s="1"/>
      <c r="AA62" s="23">
        <f t="shared" si="0"/>
        <v>0</v>
      </c>
      <c r="AB62" s="19">
        <f t="shared" si="1"/>
        <v>2017</v>
      </c>
      <c r="AC62" s="41" t="s">
        <v>1</v>
      </c>
      <c r="AD62" s="42">
        <v>90</v>
      </c>
      <c r="AE62" s="41" t="s">
        <v>242</v>
      </c>
      <c r="AF62" s="46">
        <f t="shared" si="2"/>
        <v>0</v>
      </c>
      <c r="AI62" s="21"/>
    </row>
    <row r="63" spans="1:35" ht="12" customHeight="1" x14ac:dyDescent="0.2">
      <c r="A63" s="6" t="s">
        <v>255</v>
      </c>
      <c r="B63" s="65">
        <v>95</v>
      </c>
      <c r="C63" s="67"/>
      <c r="D63" s="62"/>
      <c r="E63" s="62"/>
      <c r="F63" s="62"/>
      <c r="Z63" s="1"/>
      <c r="AA63" s="23">
        <f t="shared" si="0"/>
        <v>0</v>
      </c>
      <c r="AB63" s="19">
        <f t="shared" si="1"/>
        <v>2017</v>
      </c>
      <c r="AC63" s="41" t="s">
        <v>1</v>
      </c>
      <c r="AD63" s="42">
        <v>95</v>
      </c>
      <c r="AE63" s="41" t="s">
        <v>242</v>
      </c>
      <c r="AF63" s="46">
        <f t="shared" si="2"/>
        <v>0</v>
      </c>
      <c r="AI63" s="21"/>
    </row>
    <row r="64" spans="1:35" ht="12" customHeight="1" x14ac:dyDescent="0.2">
      <c r="A64" s="6" t="s">
        <v>12</v>
      </c>
      <c r="B64" s="65">
        <v>130</v>
      </c>
      <c r="C64" s="68"/>
      <c r="D64" s="62"/>
      <c r="E64" s="62"/>
      <c r="F64" s="62"/>
      <c r="Z64" s="1"/>
      <c r="AA64" s="23">
        <f t="shared" si="0"/>
        <v>0</v>
      </c>
      <c r="AB64" s="19">
        <f t="shared" si="1"/>
        <v>2017</v>
      </c>
      <c r="AC64" s="41" t="s">
        <v>1</v>
      </c>
      <c r="AD64" s="42">
        <v>130</v>
      </c>
      <c r="AE64" s="41" t="s">
        <v>242</v>
      </c>
      <c r="AF64" s="46"/>
      <c r="AI64" s="21"/>
    </row>
    <row r="65" spans="1:35" ht="12" customHeight="1" x14ac:dyDescent="0.2">
      <c r="A65" s="6" t="s">
        <v>13</v>
      </c>
      <c r="B65" s="65">
        <v>140</v>
      </c>
      <c r="C65" s="67"/>
      <c r="D65" s="62"/>
      <c r="E65" s="62"/>
      <c r="F65" s="62"/>
      <c r="Z65" s="1"/>
      <c r="AA65" s="23">
        <f t="shared" si="0"/>
        <v>0</v>
      </c>
      <c r="AB65" s="19">
        <f t="shared" si="1"/>
        <v>2017</v>
      </c>
      <c r="AC65" s="41" t="s">
        <v>1</v>
      </c>
      <c r="AD65" s="42">
        <v>140</v>
      </c>
      <c r="AE65" s="41" t="s">
        <v>242</v>
      </c>
      <c r="AF65" s="46">
        <f t="shared" ref="AF65:AF73" si="3">C65</f>
        <v>0</v>
      </c>
      <c r="AI65" s="21"/>
    </row>
    <row r="66" spans="1:35" ht="12" customHeight="1" x14ac:dyDescent="0.2">
      <c r="A66" s="6" t="s">
        <v>14</v>
      </c>
      <c r="B66" s="65">
        <v>150</v>
      </c>
      <c r="C66" s="67"/>
      <c r="D66" s="62"/>
      <c r="E66" s="62"/>
      <c r="F66" s="62"/>
      <c r="Z66" s="1"/>
      <c r="AA66" s="23">
        <f t="shared" si="0"/>
        <v>0</v>
      </c>
      <c r="AB66" s="19">
        <f t="shared" si="1"/>
        <v>2017</v>
      </c>
      <c r="AC66" s="41" t="s">
        <v>1</v>
      </c>
      <c r="AD66" s="42">
        <v>150</v>
      </c>
      <c r="AE66" s="41" t="s">
        <v>242</v>
      </c>
      <c r="AF66" s="46">
        <f t="shared" si="3"/>
        <v>0</v>
      </c>
      <c r="AI66" s="21"/>
    </row>
    <row r="67" spans="1:35" ht="12" customHeight="1" x14ac:dyDescent="0.2">
      <c r="A67" s="6" t="s">
        <v>15</v>
      </c>
      <c r="B67" s="65">
        <v>170</v>
      </c>
      <c r="C67" s="68"/>
      <c r="D67" s="62"/>
      <c r="E67" s="62"/>
      <c r="F67" s="62"/>
      <c r="Z67" s="1"/>
      <c r="AA67" s="23">
        <f t="shared" si="0"/>
        <v>0</v>
      </c>
      <c r="AB67" s="19">
        <f t="shared" si="1"/>
        <v>2017</v>
      </c>
      <c r="AC67" s="41" t="s">
        <v>1</v>
      </c>
      <c r="AD67" s="42">
        <v>170</v>
      </c>
      <c r="AE67" s="41" t="s">
        <v>242</v>
      </c>
      <c r="AF67" s="46">
        <f t="shared" si="3"/>
        <v>0</v>
      </c>
      <c r="AI67" s="21"/>
    </row>
    <row r="68" spans="1:35" ht="12" customHeight="1" x14ac:dyDescent="0.2">
      <c r="A68" s="6" t="s">
        <v>16</v>
      </c>
      <c r="B68" s="65">
        <v>180</v>
      </c>
      <c r="C68" s="67"/>
      <c r="D68" s="62"/>
      <c r="E68" s="62"/>
      <c r="F68" s="62"/>
      <c r="Z68" s="1"/>
      <c r="AA68" s="23">
        <f t="shared" si="0"/>
        <v>0</v>
      </c>
      <c r="AB68" s="19">
        <f t="shared" si="1"/>
        <v>2017</v>
      </c>
      <c r="AC68" s="41" t="s">
        <v>1</v>
      </c>
      <c r="AD68" s="42">
        <v>180</v>
      </c>
      <c r="AE68" s="41" t="s">
        <v>242</v>
      </c>
      <c r="AF68" s="46">
        <f t="shared" si="3"/>
        <v>0</v>
      </c>
      <c r="AI68" s="21"/>
    </row>
    <row r="69" spans="1:35" ht="12.75" x14ac:dyDescent="0.2">
      <c r="A69" s="9" t="s">
        <v>295</v>
      </c>
      <c r="B69" s="65">
        <v>190</v>
      </c>
      <c r="C69" s="67"/>
      <c r="D69" s="62"/>
      <c r="E69" s="62"/>
      <c r="F69" s="62"/>
      <c r="Z69" s="1"/>
      <c r="AA69" s="23">
        <f t="shared" si="0"/>
        <v>0</v>
      </c>
      <c r="AB69" s="19">
        <f t="shared" si="1"/>
        <v>2017</v>
      </c>
      <c r="AC69" s="41" t="s">
        <v>1</v>
      </c>
      <c r="AD69" s="47">
        <v>190</v>
      </c>
      <c r="AE69" s="41" t="s">
        <v>242</v>
      </c>
      <c r="AF69" s="46">
        <f t="shared" si="3"/>
        <v>0</v>
      </c>
      <c r="AH69" s="48"/>
      <c r="AI69" s="21"/>
    </row>
    <row r="70" spans="1:35" ht="12" customHeight="1" x14ac:dyDescent="0.2">
      <c r="A70" s="6" t="s">
        <v>17</v>
      </c>
      <c r="B70" s="65">
        <v>200</v>
      </c>
      <c r="C70" s="67"/>
      <c r="D70" s="62"/>
      <c r="E70" s="62"/>
      <c r="F70" s="62"/>
      <c r="Z70" s="4"/>
      <c r="AA70" s="23">
        <f t="shared" si="0"/>
        <v>0</v>
      </c>
      <c r="AB70" s="19">
        <f t="shared" si="1"/>
        <v>2017</v>
      </c>
      <c r="AC70" s="41" t="s">
        <v>1</v>
      </c>
      <c r="AD70" s="47">
        <v>200</v>
      </c>
      <c r="AE70" s="41" t="s">
        <v>242</v>
      </c>
      <c r="AF70" s="46">
        <f t="shared" si="3"/>
        <v>0</v>
      </c>
      <c r="AH70" s="48"/>
      <c r="AI70" s="21"/>
    </row>
    <row r="71" spans="1:35" ht="12" customHeight="1" x14ac:dyDescent="0.2">
      <c r="A71" s="6" t="s">
        <v>14</v>
      </c>
      <c r="B71" s="65">
        <v>210</v>
      </c>
      <c r="C71" s="67"/>
      <c r="D71" s="62"/>
      <c r="E71" s="62"/>
      <c r="F71" s="62"/>
      <c r="Z71" s="4"/>
      <c r="AA71" s="23">
        <f t="shared" si="0"/>
        <v>0</v>
      </c>
      <c r="AB71" s="19">
        <f t="shared" si="1"/>
        <v>2017</v>
      </c>
      <c r="AC71" s="41" t="s">
        <v>1</v>
      </c>
      <c r="AD71" s="47">
        <v>210</v>
      </c>
      <c r="AE71" s="41" t="s">
        <v>242</v>
      </c>
      <c r="AF71" s="46">
        <f t="shared" si="3"/>
        <v>0</v>
      </c>
      <c r="AH71" s="48"/>
      <c r="AI71" s="21"/>
    </row>
    <row r="72" spans="1:35" ht="12" customHeight="1" x14ac:dyDescent="0.2">
      <c r="A72" s="6" t="s">
        <v>18</v>
      </c>
      <c r="B72" s="65">
        <v>230</v>
      </c>
      <c r="C72" s="67"/>
      <c r="D72" s="62"/>
      <c r="E72" s="62"/>
      <c r="F72" s="62"/>
      <c r="Z72" s="4"/>
      <c r="AA72" s="23">
        <f t="shared" si="0"/>
        <v>0</v>
      </c>
      <c r="AB72" s="19">
        <f t="shared" si="1"/>
        <v>2017</v>
      </c>
      <c r="AC72" s="41" t="s">
        <v>1</v>
      </c>
      <c r="AD72" s="47">
        <v>230</v>
      </c>
      <c r="AE72" s="41" t="s">
        <v>242</v>
      </c>
      <c r="AF72" s="46">
        <f t="shared" si="3"/>
        <v>0</v>
      </c>
      <c r="AH72" s="48"/>
      <c r="AI72" s="21"/>
    </row>
    <row r="73" spans="1:35" ht="12" customHeight="1" x14ac:dyDescent="0.2">
      <c r="A73" s="6" t="s">
        <v>19</v>
      </c>
      <c r="B73" s="65">
        <v>240</v>
      </c>
      <c r="C73" s="67"/>
      <c r="D73" s="62"/>
      <c r="E73" s="62"/>
      <c r="F73" s="62"/>
      <c r="Z73" s="4"/>
      <c r="AA73" s="23">
        <f t="shared" si="0"/>
        <v>0</v>
      </c>
      <c r="AB73" s="19">
        <f t="shared" si="1"/>
        <v>2017</v>
      </c>
      <c r="AC73" s="41" t="s">
        <v>1</v>
      </c>
      <c r="AD73" s="47">
        <v>240</v>
      </c>
      <c r="AE73" s="41" t="s">
        <v>242</v>
      </c>
      <c r="AF73" s="46">
        <f t="shared" si="3"/>
        <v>0</v>
      </c>
      <c r="AH73" s="48"/>
      <c r="AI73" s="21"/>
    </row>
    <row r="74" spans="1:35" ht="12" customHeight="1" x14ac:dyDescent="0.2">
      <c r="A74" s="6"/>
      <c r="B74" s="65"/>
      <c r="C74" s="69"/>
      <c r="D74" s="62"/>
      <c r="E74" s="62"/>
      <c r="F74" s="62"/>
      <c r="Z74" s="1"/>
      <c r="AA74" s="23"/>
      <c r="AB74" s="19"/>
      <c r="AD74" s="47"/>
      <c r="AF74" s="46"/>
      <c r="AH74" s="48"/>
      <c r="AI74" s="21"/>
    </row>
    <row r="75" spans="1:35" ht="12" customHeight="1" x14ac:dyDescent="0.2">
      <c r="A75" s="70"/>
      <c r="B75" s="71">
        <v>250</v>
      </c>
      <c r="C75" s="70"/>
      <c r="D75" s="62"/>
      <c r="E75" s="62"/>
      <c r="F75" s="62"/>
      <c r="Z75" s="1"/>
      <c r="AA75" s="23">
        <f t="shared" si="0"/>
        <v>0</v>
      </c>
      <c r="AB75" s="19">
        <f t="shared" si="1"/>
        <v>2017</v>
      </c>
      <c r="AC75" s="41" t="s">
        <v>1</v>
      </c>
      <c r="AD75" s="47">
        <v>250</v>
      </c>
      <c r="AE75" s="41" t="s">
        <v>242</v>
      </c>
      <c r="AF75" s="46"/>
      <c r="AH75" s="48"/>
      <c r="AI75" s="21"/>
    </row>
    <row r="76" spans="1:35" ht="12" customHeight="1" x14ac:dyDescent="0.2">
      <c r="A76" s="72" t="s">
        <v>211</v>
      </c>
      <c r="B76" s="71">
        <v>260</v>
      </c>
      <c r="C76" s="73">
        <f>SUM(C55:C73)</f>
        <v>0</v>
      </c>
      <c r="D76" s="62"/>
      <c r="E76" s="62"/>
      <c r="F76" s="62"/>
      <c r="Z76" s="1"/>
      <c r="AA76" s="23">
        <f t="shared" si="0"/>
        <v>0</v>
      </c>
      <c r="AB76" s="19">
        <f t="shared" si="1"/>
        <v>2017</v>
      </c>
      <c r="AC76" s="41" t="s">
        <v>1</v>
      </c>
      <c r="AD76" s="47">
        <v>260</v>
      </c>
      <c r="AE76" s="41" t="s">
        <v>242</v>
      </c>
      <c r="AF76" s="46">
        <f>C76</f>
        <v>0</v>
      </c>
      <c r="AH76" s="48"/>
      <c r="AI76" s="21"/>
    </row>
    <row r="77" spans="1:35" ht="12" customHeight="1" x14ac:dyDescent="0.2">
      <c r="A77" s="6"/>
      <c r="B77" s="65"/>
      <c r="C77" s="74"/>
      <c r="D77" s="62"/>
      <c r="E77" s="62"/>
      <c r="F77" s="62"/>
      <c r="Z77" s="1"/>
      <c r="AA77" s="23"/>
      <c r="AB77" s="19"/>
      <c r="AD77" s="47"/>
      <c r="AF77" s="43"/>
      <c r="AH77" s="48"/>
      <c r="AI77" s="48"/>
    </row>
    <row r="78" spans="1:35" ht="12.75" x14ac:dyDescent="0.2">
      <c r="A78" s="60" t="s">
        <v>20</v>
      </c>
      <c r="B78" s="65">
        <v>270</v>
      </c>
      <c r="C78" s="70"/>
      <c r="D78" s="62"/>
      <c r="E78" s="62"/>
      <c r="F78" s="62"/>
      <c r="Z78" s="1"/>
      <c r="AA78" s="23">
        <f t="shared" si="0"/>
        <v>0</v>
      </c>
      <c r="AB78" s="19">
        <f t="shared" si="1"/>
        <v>2017</v>
      </c>
      <c r="AC78" s="41" t="s">
        <v>1</v>
      </c>
      <c r="AD78" s="42">
        <v>270</v>
      </c>
      <c r="AE78" s="41" t="s">
        <v>242</v>
      </c>
      <c r="AF78" s="49"/>
    </row>
    <row r="79" spans="1:35" ht="12" customHeight="1" x14ac:dyDescent="0.2">
      <c r="A79" s="6" t="s">
        <v>21</v>
      </c>
      <c r="B79" s="65">
        <v>280</v>
      </c>
      <c r="C79" s="67"/>
      <c r="D79" s="62"/>
      <c r="E79" s="62"/>
      <c r="F79" s="62"/>
      <c r="Z79" s="1"/>
      <c r="AA79" s="23">
        <f t="shared" si="0"/>
        <v>0</v>
      </c>
      <c r="AB79" s="19">
        <f t="shared" si="1"/>
        <v>2017</v>
      </c>
      <c r="AC79" s="41" t="s">
        <v>1</v>
      </c>
      <c r="AD79" s="42">
        <v>280</v>
      </c>
      <c r="AE79" s="41" t="s">
        <v>242</v>
      </c>
      <c r="AF79" s="46">
        <f t="shared" ref="AF79:AF86" si="4">C79</f>
        <v>0</v>
      </c>
    </row>
    <row r="80" spans="1:35" ht="12" customHeight="1" x14ac:dyDescent="0.2">
      <c r="A80" s="6" t="s">
        <v>22</v>
      </c>
      <c r="B80" s="65">
        <v>290</v>
      </c>
      <c r="C80" s="67"/>
      <c r="D80" s="62"/>
      <c r="E80" s="62"/>
      <c r="F80" s="62"/>
      <c r="Z80" s="1"/>
      <c r="AA80" s="23">
        <f t="shared" si="0"/>
        <v>0</v>
      </c>
      <c r="AB80" s="19">
        <f t="shared" si="1"/>
        <v>2017</v>
      </c>
      <c r="AC80" s="41" t="s">
        <v>1</v>
      </c>
      <c r="AD80" s="42">
        <v>290</v>
      </c>
      <c r="AE80" s="41" t="s">
        <v>242</v>
      </c>
      <c r="AF80" s="46">
        <f t="shared" si="4"/>
        <v>0</v>
      </c>
    </row>
    <row r="81" spans="1:35" ht="12" customHeight="1" x14ac:dyDescent="0.2">
      <c r="A81" s="6" t="s">
        <v>23</v>
      </c>
      <c r="B81" s="65">
        <v>300</v>
      </c>
      <c r="C81" s="67"/>
      <c r="D81" s="62"/>
      <c r="E81" s="62"/>
      <c r="F81" s="62"/>
      <c r="Z81" s="1"/>
      <c r="AA81" s="23">
        <f t="shared" si="0"/>
        <v>0</v>
      </c>
      <c r="AB81" s="19">
        <f t="shared" si="1"/>
        <v>2017</v>
      </c>
      <c r="AC81" s="41" t="s">
        <v>1</v>
      </c>
      <c r="AD81" s="42">
        <v>300</v>
      </c>
      <c r="AE81" s="41" t="s">
        <v>242</v>
      </c>
      <c r="AF81" s="46">
        <f t="shared" si="4"/>
        <v>0</v>
      </c>
    </row>
    <row r="82" spans="1:35" ht="12" customHeight="1" x14ac:dyDescent="0.2">
      <c r="A82" s="6" t="s">
        <v>24</v>
      </c>
      <c r="B82" s="65">
        <v>310</v>
      </c>
      <c r="C82" s="67"/>
      <c r="D82" s="62"/>
      <c r="E82" s="62"/>
      <c r="F82" s="62"/>
      <c r="Z82" s="1"/>
      <c r="AA82" s="23">
        <f t="shared" si="0"/>
        <v>0</v>
      </c>
      <c r="AB82" s="19">
        <f t="shared" si="1"/>
        <v>2017</v>
      </c>
      <c r="AC82" s="41" t="s">
        <v>1</v>
      </c>
      <c r="AD82" s="42">
        <v>310</v>
      </c>
      <c r="AE82" s="41" t="s">
        <v>242</v>
      </c>
      <c r="AF82" s="46">
        <f t="shared" si="4"/>
        <v>0</v>
      </c>
    </row>
    <row r="83" spans="1:35" ht="12" customHeight="1" x14ac:dyDescent="0.2">
      <c r="A83" s="6" t="s">
        <v>25</v>
      </c>
      <c r="B83" s="65">
        <v>340</v>
      </c>
      <c r="C83" s="67"/>
      <c r="D83" s="62"/>
      <c r="E83" s="62"/>
      <c r="F83" s="62"/>
      <c r="Z83" s="1"/>
      <c r="AA83" s="23">
        <f t="shared" si="0"/>
        <v>0</v>
      </c>
      <c r="AB83" s="19">
        <f t="shared" si="1"/>
        <v>2017</v>
      </c>
      <c r="AC83" s="41" t="s">
        <v>1</v>
      </c>
      <c r="AD83" s="42">
        <v>340</v>
      </c>
      <c r="AE83" s="41" t="s">
        <v>242</v>
      </c>
      <c r="AF83" s="46">
        <f t="shared" si="4"/>
        <v>0</v>
      </c>
    </row>
    <row r="84" spans="1:35" ht="12" customHeight="1" x14ac:dyDescent="0.2">
      <c r="A84" s="6" t="s">
        <v>26</v>
      </c>
      <c r="B84" s="65">
        <v>350</v>
      </c>
      <c r="C84" s="75">
        <f>SUM(E431)</f>
        <v>0</v>
      </c>
      <c r="D84" s="62"/>
      <c r="E84" s="62"/>
      <c r="F84" s="62"/>
      <c r="Z84" s="1"/>
      <c r="AA84" s="23">
        <f t="shared" si="0"/>
        <v>0</v>
      </c>
      <c r="AB84" s="19">
        <f t="shared" si="1"/>
        <v>2017</v>
      </c>
      <c r="AC84" s="41" t="s">
        <v>1</v>
      </c>
      <c r="AD84" s="42">
        <v>350</v>
      </c>
      <c r="AE84" s="41" t="s">
        <v>242</v>
      </c>
      <c r="AF84" s="46">
        <f t="shared" si="4"/>
        <v>0</v>
      </c>
    </row>
    <row r="85" spans="1:35" ht="12" customHeight="1" x14ac:dyDescent="0.2">
      <c r="A85" s="6" t="s">
        <v>27</v>
      </c>
      <c r="B85" s="65">
        <v>360</v>
      </c>
      <c r="C85" s="67"/>
      <c r="D85" s="62"/>
      <c r="E85" s="62"/>
      <c r="F85" s="62"/>
      <c r="Z85" s="1"/>
      <c r="AA85" s="23">
        <f t="shared" si="0"/>
        <v>0</v>
      </c>
      <c r="AB85" s="19">
        <f t="shared" si="1"/>
        <v>2017</v>
      </c>
      <c r="AC85" s="41" t="s">
        <v>1</v>
      </c>
      <c r="AD85" s="42">
        <v>360</v>
      </c>
      <c r="AE85" s="41" t="s">
        <v>242</v>
      </c>
      <c r="AF85" s="46">
        <f t="shared" si="4"/>
        <v>0</v>
      </c>
    </row>
    <row r="86" spans="1:35" ht="12" customHeight="1" x14ac:dyDescent="0.2">
      <c r="A86" s="6" t="s">
        <v>28</v>
      </c>
      <c r="B86" s="65">
        <v>370</v>
      </c>
      <c r="C86" s="67"/>
      <c r="D86" s="62"/>
      <c r="E86" s="62"/>
      <c r="F86" s="62"/>
      <c r="Z86" s="1"/>
      <c r="AA86" s="23">
        <f t="shared" si="0"/>
        <v>0</v>
      </c>
      <c r="AB86" s="19">
        <f t="shared" si="1"/>
        <v>2017</v>
      </c>
      <c r="AC86" s="41" t="s">
        <v>1</v>
      </c>
      <c r="AD86" s="42">
        <v>370</v>
      </c>
      <c r="AE86" s="41" t="s">
        <v>242</v>
      </c>
      <c r="AF86" s="46">
        <f t="shared" si="4"/>
        <v>0</v>
      </c>
    </row>
    <row r="87" spans="1:35" ht="12" customHeight="1" x14ac:dyDescent="0.2">
      <c r="A87" s="6"/>
      <c r="B87" s="65"/>
      <c r="C87" s="69"/>
      <c r="D87" s="62"/>
      <c r="E87" s="62"/>
      <c r="F87" s="62"/>
      <c r="Z87" s="1"/>
      <c r="AA87" s="23"/>
      <c r="AB87" s="19"/>
      <c r="AF87" s="46"/>
    </row>
    <row r="88" spans="1:35" ht="12.75" x14ac:dyDescent="0.2">
      <c r="A88" s="70"/>
      <c r="B88" s="71">
        <v>380</v>
      </c>
      <c r="C88" s="70"/>
      <c r="D88" s="62"/>
      <c r="E88" s="62"/>
      <c r="F88" s="62"/>
      <c r="Z88" s="1"/>
      <c r="AA88" s="23">
        <f t="shared" si="0"/>
        <v>0</v>
      </c>
      <c r="AB88" s="19">
        <f t="shared" si="1"/>
        <v>2017</v>
      </c>
      <c r="AC88" s="41" t="s">
        <v>1</v>
      </c>
      <c r="AD88" s="42">
        <v>380</v>
      </c>
      <c r="AE88" s="41" t="s">
        <v>242</v>
      </c>
      <c r="AF88" s="46"/>
    </row>
    <row r="89" spans="1:35" ht="12" customHeight="1" x14ac:dyDescent="0.2">
      <c r="A89" s="72" t="s">
        <v>29</v>
      </c>
      <c r="B89" s="71">
        <v>390</v>
      </c>
      <c r="C89" s="73">
        <f>SUM(C79:C86)</f>
        <v>0</v>
      </c>
      <c r="D89" s="62"/>
      <c r="E89" s="62"/>
      <c r="F89" s="62"/>
      <c r="Z89" s="1"/>
      <c r="AA89" s="23">
        <f t="shared" si="0"/>
        <v>0</v>
      </c>
      <c r="AB89" s="19">
        <f t="shared" si="1"/>
        <v>2017</v>
      </c>
      <c r="AC89" s="41" t="s">
        <v>1</v>
      </c>
      <c r="AD89" s="42">
        <v>390</v>
      </c>
      <c r="AE89" s="41" t="s">
        <v>242</v>
      </c>
      <c r="AF89" s="46">
        <f>C89</f>
        <v>0</v>
      </c>
    </row>
    <row r="90" spans="1:35" ht="12" customHeight="1" x14ac:dyDescent="0.2">
      <c r="A90" s="6"/>
      <c r="B90" s="9"/>
      <c r="C90" s="62"/>
      <c r="D90" s="62"/>
      <c r="E90" s="62"/>
      <c r="F90" s="62"/>
      <c r="Z90" s="1"/>
      <c r="AA90" s="23">
        <f t="shared" si="0"/>
        <v>0</v>
      </c>
      <c r="AB90" s="19"/>
      <c r="AF90" s="46"/>
    </row>
    <row r="91" spans="1:35" ht="12" customHeight="1" x14ac:dyDescent="0.2">
      <c r="A91" s="72" t="s">
        <v>212</v>
      </c>
      <c r="B91" s="71">
        <v>395</v>
      </c>
      <c r="C91" s="131">
        <f>SUM(C76-C89)</f>
        <v>0</v>
      </c>
      <c r="D91" s="62"/>
      <c r="E91" s="62"/>
      <c r="F91" s="62"/>
      <c r="Z91" s="1"/>
      <c r="AA91" s="23">
        <f t="shared" si="0"/>
        <v>0</v>
      </c>
      <c r="AB91" s="19">
        <f t="shared" si="1"/>
        <v>2017</v>
      </c>
      <c r="AC91" s="41" t="s">
        <v>1</v>
      </c>
      <c r="AD91" s="42">
        <v>395</v>
      </c>
      <c r="AE91" s="41" t="s">
        <v>242</v>
      </c>
      <c r="AF91" s="46">
        <f>C91</f>
        <v>0</v>
      </c>
      <c r="AH91" s="21"/>
      <c r="AI91" s="21"/>
    </row>
    <row r="92" spans="1:35" ht="12" customHeight="1" x14ac:dyDescent="0.2">
      <c r="A92" s="6"/>
      <c r="B92" s="6"/>
      <c r="C92" s="62"/>
      <c r="D92" s="62"/>
      <c r="E92" s="62"/>
      <c r="F92" s="62"/>
      <c r="Z92" s="1"/>
      <c r="AA92" s="23"/>
      <c r="AB92" s="19"/>
      <c r="AF92" s="46"/>
      <c r="AH92" s="21"/>
      <c r="AI92" s="21"/>
    </row>
    <row r="93" spans="1:35" ht="12" customHeight="1" x14ac:dyDescent="0.2">
      <c r="A93" s="77" t="s">
        <v>213</v>
      </c>
      <c r="B93" s="6"/>
      <c r="C93" s="70"/>
      <c r="D93" s="62"/>
      <c r="E93" s="62"/>
      <c r="F93" s="62"/>
      <c r="Z93" s="1"/>
      <c r="AA93" s="23"/>
      <c r="AB93" s="19"/>
      <c r="AF93" s="46"/>
    </row>
    <row r="94" spans="1:35" ht="12" customHeight="1" x14ac:dyDescent="0.2">
      <c r="A94" s="6" t="s">
        <v>282</v>
      </c>
      <c r="B94" s="65">
        <v>400</v>
      </c>
      <c r="C94" s="73">
        <f>F415</f>
        <v>0</v>
      </c>
      <c r="D94" s="62"/>
      <c r="E94" s="62"/>
      <c r="F94" s="62"/>
      <c r="Z94" s="1"/>
      <c r="AA94" s="23">
        <f t="shared" si="0"/>
        <v>0</v>
      </c>
      <c r="AB94" s="19">
        <f t="shared" si="1"/>
        <v>2017</v>
      </c>
      <c r="AC94" s="41" t="s">
        <v>1</v>
      </c>
      <c r="AD94" s="42">
        <v>400</v>
      </c>
      <c r="AE94" s="41" t="s">
        <v>242</v>
      </c>
      <c r="AF94" s="46">
        <f>C94</f>
        <v>0</v>
      </c>
    </row>
    <row r="95" spans="1:35" ht="12" customHeight="1" x14ac:dyDescent="0.2">
      <c r="A95" s="6" t="s">
        <v>323</v>
      </c>
      <c r="B95" s="65">
        <v>410</v>
      </c>
      <c r="C95" s="101"/>
      <c r="D95" s="62"/>
      <c r="E95" s="62"/>
      <c r="F95" s="62"/>
      <c r="Z95" s="1"/>
      <c r="AA95" s="23">
        <f t="shared" si="0"/>
        <v>0</v>
      </c>
      <c r="AB95" s="19">
        <f t="shared" si="1"/>
        <v>2017</v>
      </c>
      <c r="AC95" s="41" t="s">
        <v>1</v>
      </c>
      <c r="AD95" s="42">
        <v>410</v>
      </c>
      <c r="AE95" s="41" t="s">
        <v>242</v>
      </c>
      <c r="AF95" s="46">
        <f>C95</f>
        <v>0</v>
      </c>
    </row>
    <row r="96" spans="1:35" ht="12" customHeight="1" x14ac:dyDescent="0.2">
      <c r="A96" s="6" t="s">
        <v>281</v>
      </c>
      <c r="B96" s="65">
        <v>420</v>
      </c>
      <c r="C96" s="101"/>
      <c r="D96" s="62"/>
      <c r="E96" s="62"/>
      <c r="F96" s="62"/>
      <c r="Z96" s="1"/>
      <c r="AA96" s="23">
        <f t="shared" si="0"/>
        <v>0</v>
      </c>
      <c r="AB96" s="19">
        <f>$AB$1</f>
        <v>2017</v>
      </c>
      <c r="AC96" s="41" t="s">
        <v>1</v>
      </c>
      <c r="AD96" s="42">
        <v>420</v>
      </c>
      <c r="AE96" s="41" t="s">
        <v>242</v>
      </c>
      <c r="AF96" s="46">
        <f>C96</f>
        <v>0</v>
      </c>
    </row>
    <row r="97" spans="1:35" s="33" customFormat="1" ht="12" customHeight="1" x14ac:dyDescent="0.2">
      <c r="A97" s="9" t="s">
        <v>324</v>
      </c>
      <c r="B97" s="79">
        <v>430</v>
      </c>
      <c r="C97" s="108"/>
      <c r="D97" s="119"/>
      <c r="E97" s="119"/>
      <c r="F97" s="119"/>
      <c r="Z97" s="10"/>
      <c r="AA97" s="158">
        <f t="shared" si="0"/>
        <v>0</v>
      </c>
      <c r="AB97" s="31">
        <f>$AB$1</f>
        <v>2017</v>
      </c>
      <c r="AC97" s="41" t="s">
        <v>1</v>
      </c>
      <c r="AD97" s="42">
        <v>430</v>
      </c>
      <c r="AE97" s="41" t="s">
        <v>242</v>
      </c>
      <c r="AF97" s="46">
        <f>C97</f>
        <v>0</v>
      </c>
      <c r="AG97" s="31"/>
      <c r="AH97" s="37"/>
      <c r="AI97" s="31"/>
    </row>
    <row r="98" spans="1:35" ht="12" customHeight="1" x14ac:dyDescent="0.2">
      <c r="A98" s="6"/>
      <c r="B98" s="9"/>
      <c r="C98" s="62"/>
      <c r="D98" s="62"/>
      <c r="E98" s="62"/>
      <c r="F98" s="62"/>
      <c r="Z98" s="1"/>
      <c r="AA98" s="23"/>
      <c r="AB98" s="19"/>
      <c r="AF98" s="37"/>
    </row>
    <row r="99" spans="1:35" ht="12" customHeight="1" x14ac:dyDescent="0.2">
      <c r="A99" s="72" t="s">
        <v>217</v>
      </c>
      <c r="B99" s="79">
        <v>440</v>
      </c>
      <c r="C99" s="131">
        <f>SUM(C94:C97)</f>
        <v>0</v>
      </c>
      <c r="D99" s="62"/>
      <c r="E99" s="62"/>
      <c r="F99" s="62"/>
      <c r="Z99" s="1"/>
      <c r="AA99" s="23">
        <f t="shared" si="0"/>
        <v>0</v>
      </c>
      <c r="AB99" s="19">
        <f t="shared" si="1"/>
        <v>2017</v>
      </c>
      <c r="AC99" s="41" t="s">
        <v>1</v>
      </c>
      <c r="AD99" s="42">
        <v>440</v>
      </c>
      <c r="AE99" s="41" t="s">
        <v>242</v>
      </c>
      <c r="AF99" s="46">
        <f>C99</f>
        <v>0</v>
      </c>
    </row>
    <row r="100" spans="1:35" ht="12" customHeight="1" x14ac:dyDescent="0.2">
      <c r="A100" s="6"/>
      <c r="B100" s="132"/>
      <c r="C100" s="119"/>
      <c r="D100" s="62"/>
      <c r="E100" s="62"/>
      <c r="F100" s="62"/>
      <c r="Z100" s="1"/>
      <c r="AA100" s="23"/>
      <c r="AB100" s="19"/>
      <c r="AF100" s="46"/>
    </row>
    <row r="101" spans="1:35" ht="12" customHeight="1" x14ac:dyDescent="0.2">
      <c r="A101" s="72" t="s">
        <v>214</v>
      </c>
      <c r="B101" s="79">
        <v>450</v>
      </c>
      <c r="C101" s="131">
        <f>C91+C99</f>
        <v>0</v>
      </c>
      <c r="D101" s="62"/>
      <c r="E101" s="62"/>
      <c r="F101" s="62"/>
      <c r="Z101" s="1"/>
      <c r="AA101" s="23">
        <f t="shared" si="0"/>
        <v>0</v>
      </c>
      <c r="AB101" s="19">
        <f t="shared" si="1"/>
        <v>2017</v>
      </c>
      <c r="AC101" s="41" t="s">
        <v>1</v>
      </c>
      <c r="AD101" s="42">
        <v>450</v>
      </c>
      <c r="AE101" s="41" t="s">
        <v>242</v>
      </c>
      <c r="AF101" s="46">
        <f>C101</f>
        <v>0</v>
      </c>
    </row>
    <row r="102" spans="1:35" ht="12" customHeight="1" x14ac:dyDescent="0.2">
      <c r="A102" s="6"/>
      <c r="B102" s="6"/>
      <c r="C102" s="62"/>
      <c r="D102" s="62"/>
      <c r="E102" s="62"/>
      <c r="F102" s="62"/>
      <c r="Z102" s="1"/>
      <c r="AA102" s="23"/>
      <c r="AB102" s="19"/>
    </row>
    <row r="103" spans="1:35" ht="12" customHeight="1" x14ac:dyDescent="0.2">
      <c r="A103" s="6"/>
      <c r="B103" s="6"/>
      <c r="C103" s="62"/>
      <c r="D103" s="62"/>
      <c r="E103" s="62"/>
      <c r="F103" s="62"/>
      <c r="Z103" s="1"/>
      <c r="AA103" s="23"/>
      <c r="AB103" s="19"/>
    </row>
    <row r="104" spans="1:35" ht="12.75" x14ac:dyDescent="0.2">
      <c r="A104" s="6"/>
      <c r="B104" s="6"/>
      <c r="C104" s="62"/>
      <c r="D104" s="62"/>
      <c r="E104" s="62"/>
      <c r="F104" s="62"/>
      <c r="Z104" s="1"/>
      <c r="AA104" s="23"/>
      <c r="AB104" s="19"/>
    </row>
    <row r="105" spans="1:35" ht="12" customHeight="1" x14ac:dyDescent="0.2">
      <c r="A105" s="6"/>
      <c r="B105" s="6"/>
      <c r="C105" s="62"/>
      <c r="D105" s="62"/>
      <c r="E105" s="62"/>
      <c r="F105" s="62"/>
      <c r="Z105" s="1"/>
      <c r="AA105" s="23"/>
      <c r="AB105" s="19"/>
    </row>
    <row r="106" spans="1:35" ht="12" customHeight="1" x14ac:dyDescent="0.2">
      <c r="A106" s="6"/>
      <c r="B106" s="6"/>
      <c r="C106" s="62"/>
      <c r="D106" s="62"/>
      <c r="E106" s="62"/>
      <c r="F106" s="62"/>
      <c r="Z106" s="1"/>
      <c r="AA106" s="23"/>
      <c r="AB106" s="19"/>
    </row>
    <row r="107" spans="1:35" ht="12" customHeight="1" x14ac:dyDescent="0.2">
      <c r="A107" s="6"/>
      <c r="B107" s="6"/>
      <c r="C107" s="74"/>
      <c r="D107" s="74"/>
      <c r="E107" s="74"/>
      <c r="F107" s="74"/>
      <c r="Z107" s="1"/>
      <c r="AA107" s="23"/>
      <c r="AB107" s="19"/>
    </row>
    <row r="108" spans="1:35" ht="12" customHeight="1" x14ac:dyDescent="0.2">
      <c r="A108" s="20" t="s">
        <v>260</v>
      </c>
      <c r="B108" s="19"/>
      <c r="C108" s="25"/>
      <c r="D108" s="25"/>
      <c r="E108" s="27" t="s">
        <v>256</v>
      </c>
      <c r="F108" s="25"/>
      <c r="Z108" s="1"/>
      <c r="AA108" s="23"/>
      <c r="AB108" s="19"/>
    </row>
    <row r="109" spans="1:35" ht="12" customHeight="1" x14ac:dyDescent="0.2">
      <c r="A109" s="6"/>
      <c r="B109" s="6"/>
      <c r="C109" s="74"/>
      <c r="D109" s="74"/>
      <c r="E109" s="74"/>
      <c r="F109" s="74"/>
      <c r="Z109" s="1"/>
      <c r="AA109" s="23"/>
      <c r="AB109" s="19"/>
    </row>
    <row r="110" spans="1:35" ht="12" customHeight="1" x14ac:dyDescent="0.2">
      <c r="A110" s="6"/>
      <c r="B110" s="6"/>
      <c r="C110" s="78" t="s">
        <v>257</v>
      </c>
      <c r="D110" s="78" t="s">
        <v>258</v>
      </c>
      <c r="E110" s="78" t="s">
        <v>259</v>
      </c>
      <c r="F110" s="78" t="s">
        <v>3</v>
      </c>
      <c r="Z110" s="1"/>
      <c r="AA110" s="23"/>
      <c r="AB110" s="19"/>
    </row>
    <row r="111" spans="1:35" ht="18" customHeight="1" x14ac:dyDescent="0.2">
      <c r="A111" s="6"/>
      <c r="B111" s="6"/>
      <c r="C111" s="64">
        <v>1</v>
      </c>
      <c r="D111" s="64">
        <v>2</v>
      </c>
      <c r="E111" s="64">
        <v>3</v>
      </c>
      <c r="F111" s="64">
        <v>4</v>
      </c>
      <c r="Z111" s="1"/>
      <c r="AA111" s="23"/>
      <c r="AB111" s="19"/>
    </row>
    <row r="112" spans="1:35" ht="12" customHeight="1" x14ac:dyDescent="0.2">
      <c r="A112" s="6" t="s">
        <v>215</v>
      </c>
      <c r="B112" s="79">
        <v>500</v>
      </c>
      <c r="C112" s="137"/>
      <c r="D112" s="137"/>
      <c r="E112" s="137"/>
      <c r="F112" s="131">
        <f>SUM(C112:E112)</f>
        <v>0</v>
      </c>
      <c r="Z112" s="1"/>
      <c r="AA112" s="23">
        <f t="shared" si="0"/>
        <v>0</v>
      </c>
      <c r="AB112" s="19">
        <f t="shared" si="1"/>
        <v>2017</v>
      </c>
      <c r="AC112" s="41" t="s">
        <v>1</v>
      </c>
      <c r="AD112" s="42">
        <v>500</v>
      </c>
      <c r="AE112" s="41" t="s">
        <v>243</v>
      </c>
      <c r="AF112" s="46">
        <f>C112</f>
        <v>0</v>
      </c>
      <c r="AG112" s="50">
        <f>D112</f>
        <v>0</v>
      </c>
      <c r="AH112" s="51">
        <f>E112</f>
        <v>0</v>
      </c>
      <c r="AI112" s="57">
        <f>F112</f>
        <v>0</v>
      </c>
    </row>
    <row r="113" spans="1:35" ht="12" customHeight="1" x14ac:dyDescent="0.2">
      <c r="A113" s="6"/>
      <c r="B113" s="9"/>
      <c r="C113" s="62"/>
      <c r="D113" s="62"/>
      <c r="E113" s="62"/>
      <c r="F113" s="62"/>
      <c r="Z113" s="1"/>
      <c r="AA113" s="23"/>
      <c r="AB113" s="19"/>
      <c r="AF113" s="46"/>
      <c r="AG113" s="50"/>
      <c r="AH113" s="51"/>
      <c r="AI113" s="57"/>
    </row>
    <row r="114" spans="1:35" ht="12" customHeight="1" x14ac:dyDescent="0.2">
      <c r="A114" s="6" t="s">
        <v>223</v>
      </c>
      <c r="B114" s="79">
        <v>505</v>
      </c>
      <c r="C114" s="73">
        <f>SUM(C252)</f>
        <v>0</v>
      </c>
      <c r="D114" s="80"/>
      <c r="E114" s="80"/>
      <c r="F114" s="81">
        <f>C114</f>
        <v>0</v>
      </c>
      <c r="Z114" s="1"/>
      <c r="AA114" s="23">
        <f t="shared" si="0"/>
        <v>0</v>
      </c>
      <c r="AB114" s="19">
        <f t="shared" si="1"/>
        <v>2017</v>
      </c>
      <c r="AC114" s="41" t="s">
        <v>1</v>
      </c>
      <c r="AD114" s="42">
        <v>505</v>
      </c>
      <c r="AE114" s="41" t="s">
        <v>243</v>
      </c>
      <c r="AF114" s="46">
        <f>C114</f>
        <v>0</v>
      </c>
      <c r="AG114" s="50"/>
      <c r="AH114" s="51"/>
      <c r="AI114" s="57">
        <f>F114</f>
        <v>0</v>
      </c>
    </row>
    <row r="115" spans="1:35" ht="12" customHeight="1" x14ac:dyDescent="0.2">
      <c r="A115" s="6"/>
      <c r="B115" s="79"/>
      <c r="C115" s="69"/>
      <c r="D115" s="69"/>
      <c r="E115" s="69"/>
      <c r="F115" s="69"/>
      <c r="Z115" s="1"/>
      <c r="AA115" s="23"/>
      <c r="AB115" s="19"/>
      <c r="AF115" s="46"/>
      <c r="AG115" s="50"/>
      <c r="AH115" s="51"/>
      <c r="AI115" s="57"/>
    </row>
    <row r="116" spans="1:35" ht="12" customHeight="1" x14ac:dyDescent="0.2">
      <c r="A116" s="6" t="s">
        <v>296</v>
      </c>
      <c r="B116" s="79">
        <v>511</v>
      </c>
      <c r="C116" s="108"/>
      <c r="D116" s="108"/>
      <c r="E116" s="82"/>
      <c r="F116" s="82"/>
      <c r="AA116" s="23">
        <f t="shared" si="0"/>
        <v>0</v>
      </c>
      <c r="AB116" s="19">
        <f t="shared" si="1"/>
        <v>2017</v>
      </c>
      <c r="AC116" s="41" t="s">
        <v>1</v>
      </c>
      <c r="AD116" s="42">
        <v>511</v>
      </c>
      <c r="AE116" s="41" t="s">
        <v>243</v>
      </c>
      <c r="AF116" s="46">
        <f>C116</f>
        <v>0</v>
      </c>
      <c r="AG116" s="50">
        <f>D116</f>
        <v>0</v>
      </c>
      <c r="AH116" s="51"/>
      <c r="AI116" s="57">
        <v>0</v>
      </c>
    </row>
    <row r="117" spans="1:35" ht="12" customHeight="1" x14ac:dyDescent="0.2">
      <c r="A117" s="6" t="s">
        <v>224</v>
      </c>
      <c r="B117" s="79">
        <v>512</v>
      </c>
      <c r="C117" s="137"/>
      <c r="D117" s="137"/>
      <c r="E117" s="80"/>
      <c r="F117" s="82"/>
      <c r="AA117" s="23">
        <f t="shared" si="0"/>
        <v>0</v>
      </c>
      <c r="AB117" s="19">
        <f t="shared" si="1"/>
        <v>2017</v>
      </c>
      <c r="AC117" s="41" t="s">
        <v>1</v>
      </c>
      <c r="AD117" s="42">
        <v>512</v>
      </c>
      <c r="AE117" s="41" t="s">
        <v>243</v>
      </c>
      <c r="AF117" s="46">
        <f>C117</f>
        <v>0</v>
      </c>
      <c r="AG117" s="50">
        <f>D117</f>
        <v>0</v>
      </c>
      <c r="AH117" s="51"/>
      <c r="AI117" s="57">
        <v>0</v>
      </c>
    </row>
    <row r="118" spans="1:35" ht="12" customHeight="1" x14ac:dyDescent="0.2">
      <c r="A118" s="6" t="s">
        <v>261</v>
      </c>
      <c r="B118" s="79">
        <v>513</v>
      </c>
      <c r="C118" s="133"/>
      <c r="D118" s="137"/>
      <c r="E118" s="137"/>
      <c r="F118" s="82"/>
      <c r="AA118" s="23">
        <f t="shared" si="0"/>
        <v>0</v>
      </c>
      <c r="AB118" s="19">
        <f t="shared" si="1"/>
        <v>2017</v>
      </c>
      <c r="AC118" s="41" t="s">
        <v>1</v>
      </c>
      <c r="AD118" s="42">
        <v>513</v>
      </c>
      <c r="AE118" s="41" t="s">
        <v>243</v>
      </c>
      <c r="AF118" s="46"/>
      <c r="AG118" s="50">
        <f>D118</f>
        <v>0</v>
      </c>
      <c r="AH118" s="51">
        <f>E118</f>
        <v>0</v>
      </c>
      <c r="AI118" s="57">
        <v>0</v>
      </c>
    </row>
    <row r="119" spans="1:35" ht="12" customHeight="1" x14ac:dyDescent="0.2">
      <c r="A119" s="6"/>
      <c r="B119" s="79"/>
      <c r="C119" s="124"/>
      <c r="D119" s="124"/>
      <c r="E119" s="124"/>
      <c r="F119" s="124"/>
      <c r="AA119" s="23"/>
      <c r="AB119" s="19"/>
      <c r="AF119" s="46"/>
      <c r="AG119" s="50"/>
      <c r="AH119" s="51"/>
      <c r="AI119" s="57"/>
    </row>
    <row r="120" spans="1:35" ht="12" customHeight="1" x14ac:dyDescent="0.2">
      <c r="A120" s="6" t="s">
        <v>283</v>
      </c>
      <c r="B120" s="79">
        <v>514</v>
      </c>
      <c r="C120" s="108"/>
      <c r="D120" s="82"/>
      <c r="E120" s="108"/>
      <c r="F120" s="82"/>
      <c r="AA120" s="23">
        <f t="shared" ref="AA120:AA182" si="5">$AA$1</f>
        <v>0</v>
      </c>
      <c r="AB120" s="19">
        <f t="shared" ref="AB120:AB182" si="6">$AB$1</f>
        <v>2017</v>
      </c>
      <c r="AC120" s="41" t="s">
        <v>1</v>
      </c>
      <c r="AD120" s="42">
        <v>514</v>
      </c>
      <c r="AE120" s="41" t="s">
        <v>243</v>
      </c>
      <c r="AF120" s="46">
        <f>C120</f>
        <v>0</v>
      </c>
      <c r="AG120" s="50"/>
      <c r="AH120" s="51">
        <f>E120</f>
        <v>0</v>
      </c>
      <c r="AI120" s="57">
        <v>0</v>
      </c>
    </row>
    <row r="121" spans="1:35" ht="12.75" x14ac:dyDescent="0.2">
      <c r="A121" s="6" t="s">
        <v>289</v>
      </c>
      <c r="B121" s="79">
        <v>516</v>
      </c>
      <c r="C121" s="137"/>
      <c r="D121" s="82"/>
      <c r="E121" s="137"/>
      <c r="F121" s="82"/>
      <c r="AA121" s="23">
        <f t="shared" si="5"/>
        <v>0</v>
      </c>
      <c r="AB121" s="19">
        <f t="shared" si="6"/>
        <v>2017</v>
      </c>
      <c r="AC121" s="41" t="s">
        <v>1</v>
      </c>
      <c r="AD121" s="42">
        <v>516</v>
      </c>
      <c r="AE121" s="41" t="s">
        <v>243</v>
      </c>
      <c r="AF121" s="46">
        <f>C121</f>
        <v>0</v>
      </c>
      <c r="AG121" s="50"/>
      <c r="AH121" s="51">
        <f>E121</f>
        <v>0</v>
      </c>
      <c r="AI121" s="57">
        <v>0</v>
      </c>
    </row>
    <row r="122" spans="1:35" ht="12.75" x14ac:dyDescent="0.2">
      <c r="A122" s="6" t="s">
        <v>288</v>
      </c>
      <c r="B122" s="79">
        <v>517</v>
      </c>
      <c r="C122" s="137"/>
      <c r="D122" s="138"/>
      <c r="E122" s="137"/>
      <c r="F122" s="82"/>
      <c r="AA122" s="23">
        <f t="shared" si="5"/>
        <v>0</v>
      </c>
      <c r="AB122" s="19">
        <f t="shared" si="6"/>
        <v>2017</v>
      </c>
      <c r="AC122" s="41" t="s">
        <v>1</v>
      </c>
      <c r="AD122" s="42">
        <v>517</v>
      </c>
      <c r="AE122" s="41" t="s">
        <v>243</v>
      </c>
      <c r="AF122" s="46">
        <f>C122</f>
        <v>0</v>
      </c>
      <c r="AG122" s="50">
        <f>D122</f>
        <v>0</v>
      </c>
      <c r="AH122" s="51">
        <f>E122</f>
        <v>0</v>
      </c>
      <c r="AI122" s="57">
        <v>0</v>
      </c>
    </row>
    <row r="123" spans="1:35" ht="12" customHeight="1" x14ac:dyDescent="0.2">
      <c r="A123" s="6" t="s">
        <v>262</v>
      </c>
      <c r="B123" s="79">
        <v>518</v>
      </c>
      <c r="C123" s="131">
        <f>SUM(E311)</f>
        <v>0</v>
      </c>
      <c r="D123" s="82"/>
      <c r="E123" s="131">
        <f>-(C123)</f>
        <v>0</v>
      </c>
      <c r="F123" s="82"/>
      <c r="AA123" s="23">
        <f t="shared" si="5"/>
        <v>0</v>
      </c>
      <c r="AB123" s="19">
        <f t="shared" si="6"/>
        <v>2017</v>
      </c>
      <c r="AC123" s="41" t="s">
        <v>1</v>
      </c>
      <c r="AD123" s="42">
        <v>518</v>
      </c>
      <c r="AE123" s="41" t="s">
        <v>243</v>
      </c>
      <c r="AF123" s="46">
        <f>C123</f>
        <v>0</v>
      </c>
      <c r="AG123" s="50"/>
      <c r="AH123" s="51">
        <f>E123</f>
        <v>0</v>
      </c>
      <c r="AI123" s="57">
        <v>0</v>
      </c>
    </row>
    <row r="124" spans="1:35" ht="12" customHeight="1" x14ac:dyDescent="0.2">
      <c r="A124" s="6"/>
      <c r="B124" s="71"/>
      <c r="C124" s="69"/>
      <c r="D124" s="69"/>
      <c r="E124" s="69"/>
      <c r="F124" s="69"/>
      <c r="AA124" s="23"/>
      <c r="AB124" s="19"/>
      <c r="AF124" s="46"/>
      <c r="AG124" s="50"/>
      <c r="AH124" s="51"/>
      <c r="AI124" s="57"/>
    </row>
    <row r="125" spans="1:35" ht="12" customHeight="1" x14ac:dyDescent="0.2">
      <c r="A125" s="6" t="s">
        <v>263</v>
      </c>
      <c r="B125" s="79">
        <v>519</v>
      </c>
      <c r="C125" s="82"/>
      <c r="D125" s="82"/>
      <c r="E125" s="137"/>
      <c r="F125" s="131">
        <f>SUM(E125)</f>
        <v>0</v>
      </c>
      <c r="AA125" s="23">
        <f t="shared" si="5"/>
        <v>0</v>
      </c>
      <c r="AB125" s="19">
        <f t="shared" si="6"/>
        <v>2017</v>
      </c>
      <c r="AC125" s="41" t="s">
        <v>1</v>
      </c>
      <c r="AD125" s="42">
        <v>519</v>
      </c>
      <c r="AE125" s="41" t="s">
        <v>243</v>
      </c>
      <c r="AF125" s="46"/>
      <c r="AG125" s="50"/>
      <c r="AH125" s="51">
        <f t="shared" ref="AF125:AI127" si="7">E125</f>
        <v>0</v>
      </c>
      <c r="AI125" s="57">
        <f t="shared" si="7"/>
        <v>0</v>
      </c>
    </row>
    <row r="126" spans="1:35" ht="12" customHeight="1" x14ac:dyDescent="0.2">
      <c r="A126" s="6" t="s">
        <v>264</v>
      </c>
      <c r="B126" s="79">
        <v>521</v>
      </c>
      <c r="C126" s="137"/>
      <c r="D126" s="80"/>
      <c r="E126" s="137"/>
      <c r="F126" s="82"/>
      <c r="AA126" s="23">
        <f t="shared" si="5"/>
        <v>0</v>
      </c>
      <c r="AB126" s="19">
        <f t="shared" si="6"/>
        <v>2017</v>
      </c>
      <c r="AC126" s="41" t="s">
        <v>1</v>
      </c>
      <c r="AD126" s="42">
        <v>521</v>
      </c>
      <c r="AE126" s="41" t="s">
        <v>243</v>
      </c>
      <c r="AF126" s="46">
        <f t="shared" si="7"/>
        <v>0</v>
      </c>
      <c r="AG126" s="50"/>
      <c r="AH126" s="51">
        <f t="shared" si="7"/>
        <v>0</v>
      </c>
      <c r="AI126" s="57">
        <v>0</v>
      </c>
    </row>
    <row r="127" spans="1:35" ht="12" customHeight="1" x14ac:dyDescent="0.2">
      <c r="A127" s="9" t="s">
        <v>297</v>
      </c>
      <c r="B127" s="79">
        <v>522</v>
      </c>
      <c r="C127" s="82"/>
      <c r="D127" s="80"/>
      <c r="E127" s="137"/>
      <c r="F127" s="131">
        <f>SUM(E127)</f>
        <v>0</v>
      </c>
      <c r="AA127" s="23">
        <f t="shared" si="5"/>
        <v>0</v>
      </c>
      <c r="AB127" s="19">
        <f t="shared" si="6"/>
        <v>2017</v>
      </c>
      <c r="AC127" s="41" t="s">
        <v>1</v>
      </c>
      <c r="AD127" s="42">
        <v>522</v>
      </c>
      <c r="AE127" s="41" t="s">
        <v>243</v>
      </c>
      <c r="AF127" s="46"/>
      <c r="AG127" s="50"/>
      <c r="AH127" s="51">
        <f t="shared" si="7"/>
        <v>0</v>
      </c>
      <c r="AI127" s="57">
        <f t="shared" si="7"/>
        <v>0</v>
      </c>
    </row>
    <row r="128" spans="1:35" ht="12.75" x14ac:dyDescent="0.2">
      <c r="A128" s="6"/>
      <c r="B128" s="79">
        <v>523</v>
      </c>
      <c r="C128" s="80"/>
      <c r="D128" s="80"/>
      <c r="E128" s="80"/>
      <c r="F128" s="80"/>
      <c r="AA128" s="23">
        <f t="shared" si="5"/>
        <v>0</v>
      </c>
      <c r="AB128" s="19">
        <f t="shared" si="6"/>
        <v>2017</v>
      </c>
      <c r="AC128" s="41" t="s">
        <v>1</v>
      </c>
      <c r="AD128" s="42">
        <v>523</v>
      </c>
      <c r="AE128" s="41" t="s">
        <v>243</v>
      </c>
      <c r="AF128" s="46"/>
      <c r="AG128" s="50"/>
      <c r="AH128" s="51"/>
      <c r="AI128" s="57"/>
    </row>
    <row r="129" spans="1:35" ht="12" customHeight="1" x14ac:dyDescent="0.2">
      <c r="A129" s="6" t="s">
        <v>265</v>
      </c>
      <c r="B129" s="79">
        <v>524</v>
      </c>
      <c r="C129" s="137"/>
      <c r="D129" s="137"/>
      <c r="E129" s="137"/>
      <c r="F129" s="131">
        <f>SUM(C129:E129)</f>
        <v>0</v>
      </c>
      <c r="AA129" s="23">
        <f t="shared" si="5"/>
        <v>0</v>
      </c>
      <c r="AB129" s="19">
        <f t="shared" si="6"/>
        <v>2017</v>
      </c>
      <c r="AC129" s="41" t="s">
        <v>1</v>
      </c>
      <c r="AD129" s="42">
        <v>524</v>
      </c>
      <c r="AE129" s="41" t="s">
        <v>243</v>
      </c>
      <c r="AF129" s="46">
        <f>C129</f>
        <v>0</v>
      </c>
      <c r="AG129" s="50">
        <f>D129</f>
        <v>0</v>
      </c>
      <c r="AH129" s="51">
        <f>E129</f>
        <v>0</v>
      </c>
      <c r="AI129" s="57">
        <f>F129</f>
        <v>0</v>
      </c>
    </row>
    <row r="130" spans="1:35" ht="12" customHeight="1" x14ac:dyDescent="0.2">
      <c r="A130" s="6"/>
      <c r="B130" s="79"/>
      <c r="C130" s="80"/>
      <c r="D130" s="80"/>
      <c r="E130" s="80"/>
      <c r="F130" s="80"/>
      <c r="AA130" s="23"/>
      <c r="AB130" s="19"/>
      <c r="AF130" s="46"/>
      <c r="AG130" s="50"/>
      <c r="AH130" s="51"/>
      <c r="AI130" s="57"/>
    </row>
    <row r="131" spans="1:35" ht="12" customHeight="1" x14ac:dyDescent="0.2">
      <c r="A131" s="6" t="s">
        <v>225</v>
      </c>
      <c r="B131" s="79">
        <v>525</v>
      </c>
      <c r="C131" s="131">
        <f>SUM(C112:C129)</f>
        <v>0</v>
      </c>
      <c r="D131" s="131">
        <f>SUM(D112:D129)</f>
        <v>0</v>
      </c>
      <c r="E131" s="131">
        <f>SUM(E112:E129)</f>
        <v>0</v>
      </c>
      <c r="F131" s="131">
        <f>SUM(F112+F114+F125+F127+F129)</f>
        <v>0</v>
      </c>
      <c r="L131" s="11"/>
      <c r="AA131" s="23">
        <f t="shared" si="5"/>
        <v>0</v>
      </c>
      <c r="AB131" s="19">
        <f t="shared" si="6"/>
        <v>2017</v>
      </c>
      <c r="AC131" s="41" t="s">
        <v>1</v>
      </c>
      <c r="AD131" s="42">
        <v>525</v>
      </c>
      <c r="AE131" s="41" t="s">
        <v>243</v>
      </c>
      <c r="AF131" s="46">
        <f>C131</f>
        <v>0</v>
      </c>
      <c r="AG131" s="50">
        <f>D131</f>
        <v>0</v>
      </c>
      <c r="AH131" s="51">
        <f>E131</f>
        <v>0</v>
      </c>
      <c r="AI131" s="57">
        <f>F131</f>
        <v>0</v>
      </c>
    </row>
    <row r="132" spans="1:35" s="167" customFormat="1" ht="12" customHeight="1" x14ac:dyDescent="0.2">
      <c r="A132" s="7"/>
      <c r="B132" s="7"/>
      <c r="C132" s="124"/>
      <c r="D132" s="124"/>
      <c r="E132" s="124"/>
      <c r="F132" s="124"/>
      <c r="AA132" s="140"/>
      <c r="AB132" s="32"/>
      <c r="AC132" s="41"/>
      <c r="AD132" s="42"/>
      <c r="AE132" s="41"/>
      <c r="AF132" s="32"/>
      <c r="AG132" s="32"/>
      <c r="AH132" s="32"/>
      <c r="AI132" s="32"/>
    </row>
    <row r="133" spans="1:35" s="167" customFormat="1" ht="12" customHeight="1" x14ac:dyDescent="0.2">
      <c r="A133" s="7"/>
      <c r="B133" s="7"/>
      <c r="C133" s="124"/>
      <c r="D133" s="124"/>
      <c r="E133" s="124"/>
      <c r="F133" s="124"/>
      <c r="AA133" s="140"/>
      <c r="AB133" s="32"/>
      <c r="AC133" s="41"/>
      <c r="AD133" s="42"/>
      <c r="AE133" s="41"/>
      <c r="AF133" s="32"/>
      <c r="AG133" s="32"/>
      <c r="AH133" s="32"/>
      <c r="AI133" s="32"/>
    </row>
    <row r="134" spans="1:35" s="167" customFormat="1" ht="12" customHeight="1" x14ac:dyDescent="0.2">
      <c r="A134" s="7"/>
      <c r="B134" s="7"/>
      <c r="C134" s="124"/>
      <c r="D134" s="124"/>
      <c r="E134" s="124"/>
      <c r="F134" s="124"/>
      <c r="AA134" s="140"/>
      <c r="AB134" s="32"/>
      <c r="AC134" s="41"/>
      <c r="AD134" s="42"/>
      <c r="AE134" s="41"/>
      <c r="AF134" s="32"/>
      <c r="AG134" s="32"/>
      <c r="AH134" s="32"/>
      <c r="AI134" s="32"/>
    </row>
    <row r="135" spans="1:35" s="167" customFormat="1" ht="12" customHeight="1" x14ac:dyDescent="0.2">
      <c r="A135" s="141"/>
      <c r="B135" s="7"/>
      <c r="C135" s="124"/>
      <c r="D135" s="124"/>
      <c r="E135" s="124"/>
      <c r="F135" s="124"/>
      <c r="AA135" s="140"/>
      <c r="AB135" s="32"/>
      <c r="AC135" s="41"/>
      <c r="AD135" s="42"/>
      <c r="AE135" s="41"/>
      <c r="AF135" s="32"/>
      <c r="AG135" s="32"/>
      <c r="AH135" s="32"/>
      <c r="AI135" s="32"/>
    </row>
    <row r="136" spans="1:35" s="167" customFormat="1" ht="12" customHeight="1" x14ac:dyDescent="0.2">
      <c r="A136" s="7"/>
      <c r="B136" s="7"/>
      <c r="C136" s="124"/>
      <c r="D136" s="124"/>
      <c r="E136" s="124"/>
      <c r="F136" s="124"/>
      <c r="AA136" s="140"/>
      <c r="AB136" s="32"/>
      <c r="AC136" s="41"/>
      <c r="AD136" s="42"/>
      <c r="AE136" s="41"/>
      <c r="AF136" s="32"/>
      <c r="AG136" s="32"/>
      <c r="AH136" s="32"/>
      <c r="AI136" s="32"/>
    </row>
    <row r="137" spans="1:35" s="167" customFormat="1" ht="12" customHeight="1" x14ac:dyDescent="0.2">
      <c r="A137" s="7"/>
      <c r="B137" s="7"/>
      <c r="C137" s="124"/>
      <c r="D137" s="124"/>
      <c r="E137" s="124"/>
      <c r="F137" s="124"/>
      <c r="AA137" s="140"/>
      <c r="AB137" s="32"/>
      <c r="AC137" s="41"/>
      <c r="AD137" s="42"/>
      <c r="AE137" s="41"/>
      <c r="AF137" s="32"/>
      <c r="AG137" s="32"/>
      <c r="AH137" s="32"/>
      <c r="AI137" s="32"/>
    </row>
    <row r="138" spans="1:35" s="167" customFormat="1" ht="12" customHeight="1" x14ac:dyDescent="0.2">
      <c r="A138" s="7"/>
      <c r="B138" s="71"/>
      <c r="C138" s="124"/>
      <c r="D138" s="124"/>
      <c r="E138" s="124"/>
      <c r="F138" s="124"/>
      <c r="AA138" s="140"/>
      <c r="AB138" s="32"/>
      <c r="AC138" s="41"/>
      <c r="AD138" s="42"/>
      <c r="AE138" s="41"/>
      <c r="AF138" s="142"/>
      <c r="AG138" s="32"/>
      <c r="AH138" s="32"/>
      <c r="AI138" s="32"/>
    </row>
    <row r="139" spans="1:35" s="167" customFormat="1" ht="12" customHeight="1" x14ac:dyDescent="0.2">
      <c r="A139" s="7"/>
      <c r="B139" s="71"/>
      <c r="C139" s="124"/>
      <c r="D139" s="124"/>
      <c r="E139" s="124"/>
      <c r="F139" s="124"/>
      <c r="AA139" s="140"/>
      <c r="AB139" s="32"/>
      <c r="AC139" s="41"/>
      <c r="AD139" s="42"/>
      <c r="AE139" s="41"/>
      <c r="AF139" s="142"/>
      <c r="AG139" s="32"/>
      <c r="AH139" s="32"/>
      <c r="AI139" s="32"/>
    </row>
    <row r="140" spans="1:35" s="167" customFormat="1" ht="12" customHeight="1" x14ac:dyDescent="0.2">
      <c r="A140" s="7"/>
      <c r="B140" s="71"/>
      <c r="C140" s="124"/>
      <c r="D140" s="124"/>
      <c r="E140" s="124"/>
      <c r="F140" s="124"/>
      <c r="AA140" s="140"/>
      <c r="AB140" s="32"/>
      <c r="AC140" s="41"/>
      <c r="AD140" s="42"/>
      <c r="AE140" s="41"/>
      <c r="AF140" s="142"/>
      <c r="AG140" s="32"/>
      <c r="AH140" s="32"/>
      <c r="AI140" s="32"/>
    </row>
    <row r="141" spans="1:35" s="1" customFormat="1" ht="12" customHeight="1" x14ac:dyDescent="0.2">
      <c r="A141" s="6"/>
      <c r="B141" s="6"/>
      <c r="C141" s="62"/>
      <c r="D141" s="62"/>
      <c r="E141" s="62"/>
      <c r="F141" s="62"/>
      <c r="G141" s="168"/>
      <c r="H141" s="10"/>
      <c r="AA141" s="23"/>
      <c r="AB141" s="19"/>
      <c r="AC141" s="41"/>
      <c r="AD141" s="42"/>
      <c r="AE141" s="41"/>
      <c r="AF141" s="19"/>
      <c r="AG141" s="19"/>
      <c r="AH141" s="19"/>
      <c r="AI141" s="19"/>
    </row>
    <row r="142" spans="1:35" s="1" customFormat="1" ht="12" customHeight="1" x14ac:dyDescent="0.2">
      <c r="A142" s="19"/>
      <c r="B142" s="19"/>
      <c r="C142" s="25"/>
      <c r="D142" s="25"/>
      <c r="E142" s="25"/>
      <c r="F142" s="25"/>
      <c r="G142" s="168"/>
      <c r="H142" s="10"/>
      <c r="AA142" s="23"/>
      <c r="AB142" s="19"/>
      <c r="AC142" s="41"/>
      <c r="AD142" s="42"/>
      <c r="AE142" s="41"/>
      <c r="AF142" s="19"/>
      <c r="AG142" s="19"/>
      <c r="AH142" s="19"/>
      <c r="AI142" s="19"/>
    </row>
    <row r="143" spans="1:35" ht="12" customHeight="1" x14ac:dyDescent="0.2">
      <c r="A143" s="30" t="s">
        <v>30</v>
      </c>
      <c r="B143" s="20"/>
      <c r="C143" s="27"/>
      <c r="D143" s="28"/>
      <c r="E143" s="27" t="s">
        <v>181</v>
      </c>
      <c r="F143" s="27"/>
      <c r="AA143" s="23"/>
      <c r="AB143" s="19"/>
    </row>
    <row r="144" spans="1:35" ht="12" customHeight="1" x14ac:dyDescent="0.2">
      <c r="A144" s="6"/>
      <c r="B144" s="6"/>
      <c r="C144" s="74"/>
      <c r="D144" s="74"/>
      <c r="E144" s="74"/>
      <c r="F144" s="74"/>
      <c r="AA144" s="23"/>
      <c r="AB144" s="19"/>
    </row>
    <row r="145" spans="1:32" ht="12" customHeight="1" x14ac:dyDescent="0.2">
      <c r="A145" s="6"/>
      <c r="B145" s="6"/>
      <c r="C145" s="84" t="s">
        <v>108</v>
      </c>
      <c r="D145" s="85"/>
      <c r="E145" s="84" t="s">
        <v>201</v>
      </c>
      <c r="F145" s="74"/>
      <c r="AA145" s="23"/>
      <c r="AB145" s="19"/>
    </row>
    <row r="146" spans="1:32" ht="12" customHeight="1" x14ac:dyDescent="0.2">
      <c r="A146" s="6"/>
      <c r="B146" s="6"/>
      <c r="C146" s="64">
        <v>1</v>
      </c>
      <c r="D146" s="62"/>
      <c r="E146" s="64">
        <v>2</v>
      </c>
      <c r="F146" s="74"/>
      <c r="AA146" s="23"/>
      <c r="AB146" s="19"/>
    </row>
    <row r="147" spans="1:32" ht="12" customHeight="1" x14ac:dyDescent="0.2">
      <c r="A147" s="60" t="s">
        <v>218</v>
      </c>
      <c r="B147" s="65">
        <v>700</v>
      </c>
      <c r="C147" s="136"/>
      <c r="D147" s="62"/>
      <c r="E147" s="69"/>
      <c r="F147" s="74"/>
      <c r="AA147" s="23">
        <f t="shared" si="5"/>
        <v>0</v>
      </c>
      <c r="AB147" s="19">
        <f t="shared" si="6"/>
        <v>2017</v>
      </c>
      <c r="AC147" s="41" t="s">
        <v>1</v>
      </c>
      <c r="AD147" s="42">
        <v>700</v>
      </c>
      <c r="AE147" s="41" t="s">
        <v>244</v>
      </c>
      <c r="AF147" s="46">
        <f>C147</f>
        <v>0</v>
      </c>
    </row>
    <row r="148" spans="1:32" ht="12" customHeight="1" x14ac:dyDescent="0.2">
      <c r="A148" s="60" t="s">
        <v>219</v>
      </c>
      <c r="B148" s="65">
        <v>710</v>
      </c>
      <c r="C148" s="86"/>
      <c r="D148" s="87">
        <v>1150</v>
      </c>
      <c r="E148" s="86"/>
      <c r="F148" s="74"/>
      <c r="AA148" s="23"/>
      <c r="AB148" s="19"/>
      <c r="AC148" s="41" t="s">
        <v>1</v>
      </c>
      <c r="AD148" s="42">
        <v>710</v>
      </c>
      <c r="AE148" s="41" t="s">
        <v>244</v>
      </c>
      <c r="AF148" s="46"/>
    </row>
    <row r="149" spans="1:32" ht="12" customHeight="1" x14ac:dyDescent="0.2">
      <c r="A149" s="6" t="s">
        <v>31</v>
      </c>
      <c r="B149" s="65">
        <v>720</v>
      </c>
      <c r="C149" s="88"/>
      <c r="D149" s="87">
        <v>1160</v>
      </c>
      <c r="E149" s="86"/>
      <c r="F149" s="74"/>
      <c r="AA149" s="23"/>
      <c r="AB149" s="19"/>
      <c r="AC149" s="41" t="s">
        <v>1</v>
      </c>
      <c r="AD149" s="42">
        <v>720</v>
      </c>
      <c r="AE149" s="41" t="s">
        <v>244</v>
      </c>
      <c r="AF149" s="46"/>
    </row>
    <row r="150" spans="1:32" ht="12" customHeight="1" x14ac:dyDescent="0.2">
      <c r="A150" s="6" t="s">
        <v>32</v>
      </c>
      <c r="B150" s="65">
        <v>730</v>
      </c>
      <c r="C150" s="101"/>
      <c r="D150" s="87">
        <v>1170</v>
      </c>
      <c r="E150" s="104"/>
      <c r="F150" s="74"/>
      <c r="AA150" s="23">
        <f t="shared" si="5"/>
        <v>0</v>
      </c>
      <c r="AB150" s="19">
        <f t="shared" si="6"/>
        <v>2017</v>
      </c>
      <c r="AC150" s="41" t="s">
        <v>1</v>
      </c>
      <c r="AD150" s="42">
        <v>730</v>
      </c>
      <c r="AE150" s="41" t="s">
        <v>244</v>
      </c>
      <c r="AF150" s="46">
        <f t="shared" ref="AF150:AF196" si="8">C150</f>
        <v>0</v>
      </c>
    </row>
    <row r="151" spans="1:32" ht="12" customHeight="1" x14ac:dyDescent="0.2">
      <c r="A151" s="6" t="s">
        <v>33</v>
      </c>
      <c r="B151" s="65">
        <v>740</v>
      </c>
      <c r="C151" s="67"/>
      <c r="D151" s="87">
        <v>1180</v>
      </c>
      <c r="E151" s="108"/>
      <c r="F151" s="74"/>
      <c r="AA151" s="23">
        <f t="shared" si="5"/>
        <v>0</v>
      </c>
      <c r="AB151" s="19">
        <f t="shared" si="6"/>
        <v>2017</v>
      </c>
      <c r="AC151" s="41" t="s">
        <v>1</v>
      </c>
      <c r="AD151" s="42">
        <v>740</v>
      </c>
      <c r="AE151" s="41" t="s">
        <v>244</v>
      </c>
      <c r="AF151" s="46">
        <f t="shared" si="8"/>
        <v>0</v>
      </c>
    </row>
    <row r="152" spans="1:32" ht="12" customHeight="1" x14ac:dyDescent="0.2">
      <c r="A152" s="6" t="s">
        <v>34</v>
      </c>
      <c r="B152" s="65">
        <v>750</v>
      </c>
      <c r="C152" s="136"/>
      <c r="D152" s="87">
        <v>1190</v>
      </c>
      <c r="E152" s="108"/>
      <c r="F152" s="74"/>
      <c r="AA152" s="23">
        <f t="shared" si="5"/>
        <v>0</v>
      </c>
      <c r="AB152" s="19">
        <f t="shared" si="6"/>
        <v>2017</v>
      </c>
      <c r="AC152" s="41" t="s">
        <v>1</v>
      </c>
      <c r="AD152" s="42">
        <v>750</v>
      </c>
      <c r="AE152" s="41" t="s">
        <v>244</v>
      </c>
      <c r="AF152" s="46">
        <f t="shared" si="8"/>
        <v>0</v>
      </c>
    </row>
    <row r="153" spans="1:32" ht="12" customHeight="1" x14ac:dyDescent="0.2">
      <c r="A153" s="6" t="s">
        <v>35</v>
      </c>
      <c r="B153" s="65">
        <v>760</v>
      </c>
      <c r="C153" s="86"/>
      <c r="D153" s="87">
        <v>1200</v>
      </c>
      <c r="E153" s="86"/>
      <c r="F153" s="74"/>
      <c r="AA153" s="23"/>
      <c r="AB153" s="19"/>
      <c r="AC153" s="41" t="s">
        <v>1</v>
      </c>
      <c r="AD153" s="42">
        <v>760</v>
      </c>
      <c r="AE153" s="41" t="s">
        <v>244</v>
      </c>
      <c r="AF153" s="46"/>
    </row>
    <row r="154" spans="1:32" ht="12" customHeight="1" x14ac:dyDescent="0.2">
      <c r="A154" s="6" t="s">
        <v>36</v>
      </c>
      <c r="B154" s="65">
        <v>770</v>
      </c>
      <c r="C154" s="101"/>
      <c r="D154" s="87">
        <v>1210</v>
      </c>
      <c r="E154" s="108"/>
      <c r="F154" s="74"/>
      <c r="AA154" s="23">
        <f t="shared" si="5"/>
        <v>0</v>
      </c>
      <c r="AB154" s="19">
        <f t="shared" si="6"/>
        <v>2017</v>
      </c>
      <c r="AC154" s="41" t="s">
        <v>1</v>
      </c>
      <c r="AD154" s="42">
        <v>770</v>
      </c>
      <c r="AE154" s="41" t="s">
        <v>244</v>
      </c>
      <c r="AF154" s="46">
        <f t="shared" si="8"/>
        <v>0</v>
      </c>
    </row>
    <row r="155" spans="1:32" ht="12" customHeight="1" x14ac:dyDescent="0.2">
      <c r="A155" s="6" t="s">
        <v>37</v>
      </c>
      <c r="B155" s="65">
        <v>780</v>
      </c>
      <c r="C155" s="67"/>
      <c r="D155" s="87">
        <v>1220</v>
      </c>
      <c r="E155" s="108"/>
      <c r="F155" s="74"/>
      <c r="AA155" s="23">
        <f t="shared" si="5"/>
        <v>0</v>
      </c>
      <c r="AB155" s="19">
        <f t="shared" si="6"/>
        <v>2017</v>
      </c>
      <c r="AC155" s="41" t="s">
        <v>1</v>
      </c>
      <c r="AD155" s="42">
        <v>780</v>
      </c>
      <c r="AE155" s="41" t="s">
        <v>244</v>
      </c>
      <c r="AF155" s="46">
        <f t="shared" si="8"/>
        <v>0</v>
      </c>
    </row>
    <row r="156" spans="1:32" ht="12" customHeight="1" x14ac:dyDescent="0.2">
      <c r="A156" s="6" t="s">
        <v>38</v>
      </c>
      <c r="B156" s="65">
        <v>790</v>
      </c>
      <c r="C156" s="67"/>
      <c r="D156" s="87">
        <v>1230</v>
      </c>
      <c r="E156" s="108"/>
      <c r="F156" s="74"/>
      <c r="AA156" s="23">
        <f t="shared" si="5"/>
        <v>0</v>
      </c>
      <c r="AB156" s="19">
        <f t="shared" si="6"/>
        <v>2017</v>
      </c>
      <c r="AC156" s="41" t="s">
        <v>1</v>
      </c>
      <c r="AD156" s="42">
        <v>790</v>
      </c>
      <c r="AE156" s="41" t="s">
        <v>244</v>
      </c>
      <c r="AF156" s="46">
        <f t="shared" si="8"/>
        <v>0</v>
      </c>
    </row>
    <row r="157" spans="1:32" ht="12" customHeight="1" x14ac:dyDescent="0.2">
      <c r="A157" s="6" t="s">
        <v>39</v>
      </c>
      <c r="B157" s="65">
        <v>800</v>
      </c>
      <c r="C157" s="67"/>
      <c r="D157" s="87">
        <v>1240</v>
      </c>
      <c r="E157" s="108"/>
      <c r="F157" s="74"/>
      <c r="AA157" s="23">
        <f t="shared" si="5"/>
        <v>0</v>
      </c>
      <c r="AB157" s="19">
        <f t="shared" si="6"/>
        <v>2017</v>
      </c>
      <c r="AC157" s="41" t="s">
        <v>1</v>
      </c>
      <c r="AD157" s="42">
        <v>800</v>
      </c>
      <c r="AE157" s="41" t="s">
        <v>244</v>
      </c>
      <c r="AF157" s="46">
        <f t="shared" si="8"/>
        <v>0</v>
      </c>
    </row>
    <row r="158" spans="1:32" ht="12" customHeight="1" x14ac:dyDescent="0.2">
      <c r="A158" s="6" t="s">
        <v>40</v>
      </c>
      <c r="B158" s="65">
        <v>810</v>
      </c>
      <c r="C158" s="67"/>
      <c r="D158" s="87">
        <v>1250</v>
      </c>
      <c r="E158" s="108"/>
      <c r="F158" s="74"/>
      <c r="AA158" s="23">
        <f t="shared" si="5"/>
        <v>0</v>
      </c>
      <c r="AB158" s="19">
        <f t="shared" si="6"/>
        <v>2017</v>
      </c>
      <c r="AC158" s="41" t="s">
        <v>1</v>
      </c>
      <c r="AD158" s="42">
        <v>810</v>
      </c>
      <c r="AE158" s="41" t="s">
        <v>244</v>
      </c>
      <c r="AF158" s="46">
        <f t="shared" si="8"/>
        <v>0</v>
      </c>
    </row>
    <row r="159" spans="1:32" ht="12" customHeight="1" x14ac:dyDescent="0.2">
      <c r="A159" s="6" t="s">
        <v>41</v>
      </c>
      <c r="B159" s="65">
        <v>820</v>
      </c>
      <c r="C159" s="136"/>
      <c r="D159" s="87">
        <v>1260</v>
      </c>
      <c r="E159" s="108"/>
      <c r="F159" s="74"/>
      <c r="AA159" s="23">
        <f t="shared" si="5"/>
        <v>0</v>
      </c>
      <c r="AB159" s="19">
        <f t="shared" si="6"/>
        <v>2017</v>
      </c>
      <c r="AC159" s="41" t="s">
        <v>1</v>
      </c>
      <c r="AD159" s="42">
        <v>820</v>
      </c>
      <c r="AE159" s="41" t="s">
        <v>244</v>
      </c>
      <c r="AF159" s="46">
        <f t="shared" si="8"/>
        <v>0</v>
      </c>
    </row>
    <row r="160" spans="1:32" ht="12" customHeight="1" x14ac:dyDescent="0.2">
      <c r="A160" s="6" t="s">
        <v>42</v>
      </c>
      <c r="B160" s="65">
        <v>830</v>
      </c>
      <c r="C160" s="86"/>
      <c r="D160" s="87">
        <v>1270</v>
      </c>
      <c r="E160" s="86"/>
      <c r="F160" s="74"/>
      <c r="AA160" s="23"/>
      <c r="AB160" s="19"/>
      <c r="AC160" s="41" t="s">
        <v>1</v>
      </c>
      <c r="AD160" s="42">
        <v>830</v>
      </c>
      <c r="AE160" s="41" t="s">
        <v>244</v>
      </c>
      <c r="AF160" s="46"/>
    </row>
    <row r="161" spans="1:32" ht="12" customHeight="1" x14ac:dyDescent="0.2">
      <c r="A161" s="6" t="s">
        <v>43</v>
      </c>
      <c r="B161" s="65">
        <v>840</v>
      </c>
      <c r="C161" s="101"/>
      <c r="D161" s="87">
        <v>1280</v>
      </c>
      <c r="E161" s="108"/>
      <c r="F161" s="74"/>
      <c r="AA161" s="23">
        <f t="shared" si="5"/>
        <v>0</v>
      </c>
      <c r="AB161" s="19">
        <f t="shared" si="6"/>
        <v>2017</v>
      </c>
      <c r="AC161" s="41" t="s">
        <v>1</v>
      </c>
      <c r="AD161" s="42">
        <v>840</v>
      </c>
      <c r="AE161" s="41" t="s">
        <v>244</v>
      </c>
      <c r="AF161" s="46">
        <f t="shared" si="8"/>
        <v>0</v>
      </c>
    </row>
    <row r="162" spans="1:32" ht="12" customHeight="1" x14ac:dyDescent="0.2">
      <c r="A162" s="6" t="s">
        <v>44</v>
      </c>
      <c r="B162" s="65">
        <v>850</v>
      </c>
      <c r="C162" s="67"/>
      <c r="D162" s="87">
        <v>1290</v>
      </c>
      <c r="E162" s="108"/>
      <c r="F162" s="74"/>
      <c r="AA162" s="23">
        <f t="shared" si="5"/>
        <v>0</v>
      </c>
      <c r="AB162" s="19">
        <f t="shared" si="6"/>
        <v>2017</v>
      </c>
      <c r="AC162" s="41" t="s">
        <v>1</v>
      </c>
      <c r="AD162" s="42">
        <v>850</v>
      </c>
      <c r="AE162" s="41" t="s">
        <v>244</v>
      </c>
      <c r="AF162" s="46">
        <f t="shared" si="8"/>
        <v>0</v>
      </c>
    </row>
    <row r="163" spans="1:32" ht="12" customHeight="1" x14ac:dyDescent="0.2">
      <c r="A163" s="6" t="s">
        <v>45</v>
      </c>
      <c r="B163" s="65">
        <v>860</v>
      </c>
      <c r="C163" s="67"/>
      <c r="D163" s="87">
        <v>1300</v>
      </c>
      <c r="E163" s="108"/>
      <c r="F163" s="74"/>
      <c r="AA163" s="23">
        <f t="shared" si="5"/>
        <v>0</v>
      </c>
      <c r="AB163" s="19">
        <f t="shared" si="6"/>
        <v>2017</v>
      </c>
      <c r="AC163" s="41" t="s">
        <v>1</v>
      </c>
      <c r="AD163" s="42">
        <v>860</v>
      </c>
      <c r="AE163" s="41" t="s">
        <v>244</v>
      </c>
      <c r="AF163" s="46">
        <f t="shared" si="8"/>
        <v>0</v>
      </c>
    </row>
    <row r="164" spans="1:32" ht="12" customHeight="1" x14ac:dyDescent="0.2">
      <c r="A164" s="6" t="s">
        <v>46</v>
      </c>
      <c r="B164" s="65">
        <v>870</v>
      </c>
      <c r="C164" s="67"/>
      <c r="D164" s="87">
        <v>1310</v>
      </c>
      <c r="E164" s="108"/>
      <c r="F164" s="74"/>
      <c r="AA164" s="23">
        <f t="shared" si="5"/>
        <v>0</v>
      </c>
      <c r="AB164" s="19">
        <f t="shared" si="6"/>
        <v>2017</v>
      </c>
      <c r="AC164" s="41" t="s">
        <v>1</v>
      </c>
      <c r="AD164" s="42">
        <v>870</v>
      </c>
      <c r="AE164" s="41" t="s">
        <v>244</v>
      </c>
      <c r="AF164" s="46">
        <f t="shared" si="8"/>
        <v>0</v>
      </c>
    </row>
    <row r="165" spans="1:32" ht="12" customHeight="1" x14ac:dyDescent="0.2">
      <c r="A165" s="6" t="s">
        <v>47</v>
      </c>
      <c r="B165" s="65">
        <v>880</v>
      </c>
      <c r="C165" s="67"/>
      <c r="D165" s="87">
        <v>1320</v>
      </c>
      <c r="E165" s="108"/>
      <c r="F165" s="74"/>
      <c r="AA165" s="23">
        <f t="shared" si="5"/>
        <v>0</v>
      </c>
      <c r="AB165" s="19">
        <f t="shared" si="6"/>
        <v>2017</v>
      </c>
      <c r="AC165" s="41" t="s">
        <v>1</v>
      </c>
      <c r="AD165" s="42">
        <v>880</v>
      </c>
      <c r="AE165" s="41" t="s">
        <v>244</v>
      </c>
      <c r="AF165" s="46">
        <f t="shared" si="8"/>
        <v>0</v>
      </c>
    </row>
    <row r="166" spans="1:32" ht="12" customHeight="1" x14ac:dyDescent="0.2">
      <c r="A166" s="6" t="s">
        <v>48</v>
      </c>
      <c r="B166" s="65">
        <v>890</v>
      </c>
      <c r="C166" s="67"/>
      <c r="D166" s="87">
        <v>1330</v>
      </c>
      <c r="E166" s="108"/>
      <c r="F166" s="74"/>
      <c r="AA166" s="23">
        <f t="shared" si="5"/>
        <v>0</v>
      </c>
      <c r="AB166" s="19">
        <f t="shared" si="6"/>
        <v>2017</v>
      </c>
      <c r="AC166" s="41" t="s">
        <v>1</v>
      </c>
      <c r="AD166" s="42">
        <v>890</v>
      </c>
      <c r="AE166" s="41" t="s">
        <v>244</v>
      </c>
      <c r="AF166" s="46">
        <f t="shared" si="8"/>
        <v>0</v>
      </c>
    </row>
    <row r="167" spans="1:32" ht="12" customHeight="1" x14ac:dyDescent="0.2">
      <c r="A167" s="6" t="s">
        <v>49</v>
      </c>
      <c r="B167" s="65">
        <v>900</v>
      </c>
      <c r="C167" s="68"/>
      <c r="D167" s="87">
        <v>1340</v>
      </c>
      <c r="E167" s="68"/>
      <c r="F167" s="74"/>
      <c r="AA167" s="23"/>
      <c r="AB167" s="19"/>
      <c r="AC167" s="41" t="s">
        <v>1</v>
      </c>
      <c r="AD167" s="42">
        <v>900</v>
      </c>
      <c r="AE167" s="41" t="s">
        <v>244</v>
      </c>
      <c r="AF167" s="46"/>
    </row>
    <row r="168" spans="1:32" ht="12" customHeight="1" x14ac:dyDescent="0.2">
      <c r="A168" s="6" t="s">
        <v>50</v>
      </c>
      <c r="B168" s="65">
        <v>910</v>
      </c>
      <c r="C168" s="67"/>
      <c r="D168" s="87">
        <v>1350</v>
      </c>
      <c r="E168" s="108"/>
      <c r="F168" s="74"/>
      <c r="AA168" s="23">
        <f t="shared" si="5"/>
        <v>0</v>
      </c>
      <c r="AB168" s="19">
        <f t="shared" si="6"/>
        <v>2017</v>
      </c>
      <c r="AC168" s="41" t="s">
        <v>1</v>
      </c>
      <c r="AD168" s="42">
        <v>910</v>
      </c>
      <c r="AE168" s="41" t="s">
        <v>244</v>
      </c>
      <c r="AF168" s="46">
        <f t="shared" si="8"/>
        <v>0</v>
      </c>
    </row>
    <row r="169" spans="1:32" ht="12" customHeight="1" x14ac:dyDescent="0.2">
      <c r="A169" s="6" t="s">
        <v>51</v>
      </c>
      <c r="B169" s="65">
        <v>920</v>
      </c>
      <c r="C169" s="67"/>
      <c r="D169" s="87">
        <v>1360</v>
      </c>
      <c r="E169" s="108"/>
      <c r="F169" s="74"/>
      <c r="AA169" s="23">
        <f t="shared" si="5"/>
        <v>0</v>
      </c>
      <c r="AB169" s="19">
        <f t="shared" si="6"/>
        <v>2017</v>
      </c>
      <c r="AC169" s="41" t="s">
        <v>1</v>
      </c>
      <c r="AD169" s="42">
        <v>920</v>
      </c>
      <c r="AE169" s="41" t="s">
        <v>244</v>
      </c>
      <c r="AF169" s="46">
        <f t="shared" si="8"/>
        <v>0</v>
      </c>
    </row>
    <row r="170" spans="1:32" ht="12" customHeight="1" x14ac:dyDescent="0.2">
      <c r="A170" s="6" t="s">
        <v>52</v>
      </c>
      <c r="B170" s="65">
        <v>930</v>
      </c>
      <c r="C170" s="67"/>
      <c r="D170" s="87">
        <v>1370</v>
      </c>
      <c r="E170" s="108"/>
      <c r="F170" s="74"/>
      <c r="AA170" s="23">
        <f t="shared" si="5"/>
        <v>0</v>
      </c>
      <c r="AB170" s="19">
        <f t="shared" si="6"/>
        <v>2017</v>
      </c>
      <c r="AC170" s="41" t="s">
        <v>1</v>
      </c>
      <c r="AD170" s="42">
        <v>930</v>
      </c>
      <c r="AE170" s="41" t="s">
        <v>244</v>
      </c>
      <c r="AF170" s="46">
        <f t="shared" si="8"/>
        <v>0</v>
      </c>
    </row>
    <row r="171" spans="1:32" ht="12" customHeight="1" x14ac:dyDescent="0.2">
      <c r="A171" s="6" t="s">
        <v>53</v>
      </c>
      <c r="B171" s="65">
        <v>940</v>
      </c>
      <c r="C171" s="67"/>
      <c r="D171" s="87">
        <v>1380</v>
      </c>
      <c r="E171" s="108"/>
      <c r="F171" s="74"/>
      <c r="AA171" s="23">
        <f t="shared" si="5"/>
        <v>0</v>
      </c>
      <c r="AB171" s="19">
        <f t="shared" si="6"/>
        <v>2017</v>
      </c>
      <c r="AC171" s="41" t="s">
        <v>1</v>
      </c>
      <c r="AD171" s="42">
        <v>940</v>
      </c>
      <c r="AE171" s="41" t="s">
        <v>244</v>
      </c>
      <c r="AF171" s="46">
        <f t="shared" si="8"/>
        <v>0</v>
      </c>
    </row>
    <row r="172" spans="1:32" ht="12" customHeight="1" x14ac:dyDescent="0.2">
      <c r="A172" s="6" t="s">
        <v>54</v>
      </c>
      <c r="B172" s="65">
        <v>950</v>
      </c>
      <c r="C172" s="68"/>
      <c r="D172" s="87">
        <v>1390</v>
      </c>
      <c r="E172" s="68"/>
      <c r="F172" s="74"/>
      <c r="AA172" s="23"/>
      <c r="AB172" s="19"/>
      <c r="AC172" s="41" t="s">
        <v>1</v>
      </c>
      <c r="AD172" s="42">
        <v>950</v>
      </c>
      <c r="AE172" s="41" t="s">
        <v>244</v>
      </c>
      <c r="AF172" s="46"/>
    </row>
    <row r="173" spans="1:32" ht="12" customHeight="1" x14ac:dyDescent="0.2">
      <c r="A173" s="6" t="s">
        <v>55</v>
      </c>
      <c r="B173" s="65">
        <v>960</v>
      </c>
      <c r="C173" s="67"/>
      <c r="D173" s="87">
        <v>1400</v>
      </c>
      <c r="E173" s="108"/>
      <c r="F173" s="74"/>
      <c r="AA173" s="23">
        <f t="shared" si="5"/>
        <v>0</v>
      </c>
      <c r="AB173" s="19">
        <f t="shared" si="6"/>
        <v>2017</v>
      </c>
      <c r="AC173" s="41" t="s">
        <v>1</v>
      </c>
      <c r="AD173" s="42">
        <v>960</v>
      </c>
      <c r="AE173" s="41" t="s">
        <v>244</v>
      </c>
      <c r="AF173" s="46">
        <f t="shared" si="8"/>
        <v>0</v>
      </c>
    </row>
    <row r="174" spans="1:32" ht="12" customHeight="1" x14ac:dyDescent="0.2">
      <c r="A174" s="6" t="s">
        <v>56</v>
      </c>
      <c r="B174" s="65">
        <v>970</v>
      </c>
      <c r="C174" s="67"/>
      <c r="D174" s="87">
        <v>1410</v>
      </c>
      <c r="E174" s="108"/>
      <c r="F174" s="74"/>
      <c r="AA174" s="23">
        <f t="shared" si="5"/>
        <v>0</v>
      </c>
      <c r="AB174" s="19">
        <f t="shared" si="6"/>
        <v>2017</v>
      </c>
      <c r="AC174" s="41" t="s">
        <v>1</v>
      </c>
      <c r="AD174" s="42">
        <v>970</v>
      </c>
      <c r="AE174" s="41" t="s">
        <v>244</v>
      </c>
      <c r="AF174" s="46">
        <f t="shared" si="8"/>
        <v>0</v>
      </c>
    </row>
    <row r="175" spans="1:32" ht="12" customHeight="1" x14ac:dyDescent="0.2">
      <c r="A175" s="6" t="s">
        <v>57</v>
      </c>
      <c r="B175" s="65">
        <v>980</v>
      </c>
      <c r="C175" s="67"/>
      <c r="D175" s="87">
        <v>1420</v>
      </c>
      <c r="E175" s="108"/>
      <c r="F175" s="74"/>
      <c r="AA175" s="23">
        <f t="shared" si="5"/>
        <v>0</v>
      </c>
      <c r="AB175" s="19">
        <f t="shared" si="6"/>
        <v>2017</v>
      </c>
      <c r="AC175" s="41" t="s">
        <v>1</v>
      </c>
      <c r="AD175" s="42">
        <v>980</v>
      </c>
      <c r="AE175" s="41" t="s">
        <v>244</v>
      </c>
      <c r="AF175" s="46">
        <f t="shared" si="8"/>
        <v>0</v>
      </c>
    </row>
    <row r="176" spans="1:32" ht="12" customHeight="1" x14ac:dyDescent="0.2">
      <c r="A176" s="6" t="s">
        <v>58</v>
      </c>
      <c r="B176" s="65">
        <v>990</v>
      </c>
      <c r="C176" s="67"/>
      <c r="D176" s="87">
        <v>1430</v>
      </c>
      <c r="E176" s="108"/>
      <c r="F176" s="74"/>
      <c r="AA176" s="23">
        <f t="shared" si="5"/>
        <v>0</v>
      </c>
      <c r="AB176" s="19">
        <f t="shared" si="6"/>
        <v>2017</v>
      </c>
      <c r="AC176" s="41" t="s">
        <v>1</v>
      </c>
      <c r="AD176" s="42">
        <v>990</v>
      </c>
      <c r="AE176" s="41" t="s">
        <v>244</v>
      </c>
      <c r="AF176" s="46">
        <f t="shared" si="8"/>
        <v>0</v>
      </c>
    </row>
    <row r="177" spans="1:32" ht="12" customHeight="1" x14ac:dyDescent="0.2">
      <c r="A177" s="6" t="s">
        <v>59</v>
      </c>
      <c r="B177" s="65">
        <v>1000</v>
      </c>
      <c r="C177" s="68"/>
      <c r="D177" s="87">
        <v>1440</v>
      </c>
      <c r="E177" s="68"/>
      <c r="F177" s="74"/>
      <c r="AA177" s="23"/>
      <c r="AB177" s="19"/>
      <c r="AC177" s="41" t="s">
        <v>1</v>
      </c>
      <c r="AD177" s="42">
        <v>1000</v>
      </c>
      <c r="AE177" s="41" t="s">
        <v>244</v>
      </c>
      <c r="AF177" s="46"/>
    </row>
    <row r="178" spans="1:32" ht="12" customHeight="1" x14ac:dyDescent="0.2">
      <c r="A178" s="6" t="s">
        <v>60</v>
      </c>
      <c r="B178" s="65">
        <v>1010</v>
      </c>
      <c r="C178" s="67"/>
      <c r="D178" s="87">
        <v>1450</v>
      </c>
      <c r="E178" s="108"/>
      <c r="F178" s="74"/>
      <c r="AA178" s="23">
        <f t="shared" si="5"/>
        <v>0</v>
      </c>
      <c r="AB178" s="19">
        <f t="shared" si="6"/>
        <v>2017</v>
      </c>
      <c r="AC178" s="41" t="s">
        <v>1</v>
      </c>
      <c r="AD178" s="42">
        <v>1010</v>
      </c>
      <c r="AE178" s="41" t="s">
        <v>244</v>
      </c>
      <c r="AF178" s="46">
        <f t="shared" si="8"/>
        <v>0</v>
      </c>
    </row>
    <row r="179" spans="1:32" ht="12" customHeight="1" x14ac:dyDescent="0.2">
      <c r="A179" s="6" t="s">
        <v>61</v>
      </c>
      <c r="B179" s="65">
        <v>1020</v>
      </c>
      <c r="C179" s="67"/>
      <c r="D179" s="87">
        <v>1460</v>
      </c>
      <c r="E179" s="108"/>
      <c r="F179" s="74"/>
      <c r="AA179" s="23">
        <f t="shared" si="5"/>
        <v>0</v>
      </c>
      <c r="AB179" s="19">
        <f t="shared" si="6"/>
        <v>2017</v>
      </c>
      <c r="AC179" s="41" t="s">
        <v>1</v>
      </c>
      <c r="AD179" s="42">
        <v>1020</v>
      </c>
      <c r="AE179" s="41" t="s">
        <v>244</v>
      </c>
      <c r="AF179" s="46">
        <f t="shared" si="8"/>
        <v>0</v>
      </c>
    </row>
    <row r="180" spans="1:32" ht="12" customHeight="1" x14ac:dyDescent="0.2">
      <c r="A180" s="6" t="s">
        <v>62</v>
      </c>
      <c r="B180" s="65">
        <v>1030</v>
      </c>
      <c r="C180" s="67"/>
      <c r="D180" s="87">
        <v>1470</v>
      </c>
      <c r="E180" s="108"/>
      <c r="F180" s="74"/>
      <c r="AA180" s="23">
        <f t="shared" si="5"/>
        <v>0</v>
      </c>
      <c r="AB180" s="19">
        <f t="shared" si="6"/>
        <v>2017</v>
      </c>
      <c r="AC180" s="41" t="s">
        <v>1</v>
      </c>
      <c r="AD180" s="42">
        <v>1030</v>
      </c>
      <c r="AE180" s="41" t="s">
        <v>244</v>
      </c>
      <c r="AF180" s="46">
        <f t="shared" si="8"/>
        <v>0</v>
      </c>
    </row>
    <row r="181" spans="1:32" ht="12" customHeight="1" x14ac:dyDescent="0.2">
      <c r="A181" s="6" t="s">
        <v>63</v>
      </c>
      <c r="B181" s="65">
        <v>1040</v>
      </c>
      <c r="C181" s="67"/>
      <c r="D181" s="87">
        <v>1480</v>
      </c>
      <c r="E181" s="108"/>
      <c r="F181" s="74"/>
      <c r="AA181" s="23">
        <f t="shared" si="5"/>
        <v>0</v>
      </c>
      <c r="AB181" s="19">
        <f t="shared" si="6"/>
        <v>2017</v>
      </c>
      <c r="AC181" s="41" t="s">
        <v>1</v>
      </c>
      <c r="AD181" s="42">
        <v>1040</v>
      </c>
      <c r="AE181" s="41" t="s">
        <v>244</v>
      </c>
      <c r="AF181" s="46">
        <f t="shared" si="8"/>
        <v>0</v>
      </c>
    </row>
    <row r="182" spans="1:32" ht="12" customHeight="1" x14ac:dyDescent="0.2">
      <c r="A182" s="6" t="s">
        <v>64</v>
      </c>
      <c r="B182" s="65">
        <v>1050</v>
      </c>
      <c r="C182" s="67"/>
      <c r="D182" s="87">
        <v>1490</v>
      </c>
      <c r="E182" s="108"/>
      <c r="F182" s="74"/>
      <c r="AA182" s="23">
        <f t="shared" si="5"/>
        <v>0</v>
      </c>
      <c r="AB182" s="19">
        <f t="shared" si="6"/>
        <v>2017</v>
      </c>
      <c r="AC182" s="41" t="s">
        <v>1</v>
      </c>
      <c r="AD182" s="42">
        <v>1050</v>
      </c>
      <c r="AE182" s="41" t="s">
        <v>244</v>
      </c>
      <c r="AF182" s="46">
        <f t="shared" si="8"/>
        <v>0</v>
      </c>
    </row>
    <row r="183" spans="1:32" ht="12" customHeight="1" x14ac:dyDescent="0.2">
      <c r="A183" s="6" t="s">
        <v>300</v>
      </c>
      <c r="B183" s="65">
        <v>1060</v>
      </c>
      <c r="C183" s="67"/>
      <c r="D183" s="87">
        <v>1500</v>
      </c>
      <c r="E183" s="108"/>
      <c r="F183" s="74"/>
      <c r="AA183" s="23">
        <f>$AA$1</f>
        <v>0</v>
      </c>
      <c r="AB183" s="19">
        <f>$AB$1</f>
        <v>2017</v>
      </c>
      <c r="AC183" s="41" t="s">
        <v>1</v>
      </c>
      <c r="AD183" s="42">
        <v>1060</v>
      </c>
      <c r="AE183" s="41" t="s">
        <v>244</v>
      </c>
      <c r="AF183" s="46">
        <f t="shared" si="8"/>
        <v>0</v>
      </c>
    </row>
    <row r="184" spans="1:32" ht="12" customHeight="1" x14ac:dyDescent="0.2">
      <c r="A184" s="6" t="s">
        <v>66</v>
      </c>
      <c r="B184" s="65">
        <v>1070</v>
      </c>
      <c r="C184" s="68"/>
      <c r="D184" s="87">
        <v>1510</v>
      </c>
      <c r="E184" s="68"/>
      <c r="F184" s="74"/>
      <c r="AA184" s="23"/>
      <c r="AB184" s="19"/>
      <c r="AC184" s="41" t="s">
        <v>1</v>
      </c>
      <c r="AD184" s="42">
        <v>1070</v>
      </c>
      <c r="AE184" s="41" t="s">
        <v>244</v>
      </c>
      <c r="AF184" s="46"/>
    </row>
    <row r="185" spans="1:32" ht="12" customHeight="1" x14ac:dyDescent="0.2">
      <c r="A185" s="6" t="s">
        <v>67</v>
      </c>
      <c r="B185" s="65">
        <v>1080</v>
      </c>
      <c r="C185" s="67"/>
      <c r="D185" s="87">
        <v>1520</v>
      </c>
      <c r="E185" s="108"/>
      <c r="F185" s="74"/>
      <c r="AA185" s="23">
        <f>$AA$1</f>
        <v>0</v>
      </c>
      <c r="AB185" s="19">
        <f>$AB$1</f>
        <v>2017</v>
      </c>
      <c r="AC185" s="41" t="s">
        <v>1</v>
      </c>
      <c r="AD185" s="42">
        <v>1080</v>
      </c>
      <c r="AE185" s="41" t="s">
        <v>244</v>
      </c>
      <c r="AF185" s="46">
        <f t="shared" si="8"/>
        <v>0</v>
      </c>
    </row>
    <row r="186" spans="1:32" ht="12" customHeight="1" x14ac:dyDescent="0.2">
      <c r="A186" s="6" t="s">
        <v>68</v>
      </c>
      <c r="B186" s="65">
        <v>1090</v>
      </c>
      <c r="C186" s="67"/>
      <c r="D186" s="87">
        <v>1530</v>
      </c>
      <c r="E186" s="108"/>
      <c r="F186" s="74"/>
      <c r="AA186" s="23">
        <f>$AA$1</f>
        <v>0</v>
      </c>
      <c r="AB186" s="19">
        <f>$AB$1</f>
        <v>2017</v>
      </c>
      <c r="AC186" s="41" t="s">
        <v>1</v>
      </c>
      <c r="AD186" s="42">
        <v>1090</v>
      </c>
      <c r="AE186" s="41" t="s">
        <v>244</v>
      </c>
      <c r="AF186" s="46">
        <f t="shared" si="8"/>
        <v>0</v>
      </c>
    </row>
    <row r="187" spans="1:32" ht="12" customHeight="1" x14ac:dyDescent="0.2">
      <c r="A187" s="6" t="s">
        <v>69</v>
      </c>
      <c r="B187" s="65">
        <v>1100</v>
      </c>
      <c r="C187" s="67"/>
      <c r="D187" s="87">
        <v>1540</v>
      </c>
      <c r="E187" s="108"/>
      <c r="F187" s="74"/>
      <c r="AA187" s="23">
        <f>$AA$1</f>
        <v>0</v>
      </c>
      <c r="AB187" s="19">
        <f>$AB$1</f>
        <v>2017</v>
      </c>
      <c r="AC187" s="41" t="s">
        <v>1</v>
      </c>
      <c r="AD187" s="42">
        <v>1100</v>
      </c>
      <c r="AE187" s="41" t="s">
        <v>244</v>
      </c>
      <c r="AF187" s="46">
        <f t="shared" si="8"/>
        <v>0</v>
      </c>
    </row>
    <row r="188" spans="1:32" ht="12" customHeight="1" x14ac:dyDescent="0.2">
      <c r="A188" s="6" t="s">
        <v>70</v>
      </c>
      <c r="B188" s="65">
        <v>1110</v>
      </c>
      <c r="C188" s="67"/>
      <c r="D188" s="87">
        <v>1550</v>
      </c>
      <c r="E188" s="108"/>
      <c r="F188" s="74"/>
      <c r="AA188" s="23">
        <f>$AA$1</f>
        <v>0</v>
      </c>
      <c r="AB188" s="19">
        <f>$AB$1</f>
        <v>2017</v>
      </c>
      <c r="AC188" s="41" t="s">
        <v>1</v>
      </c>
      <c r="AD188" s="42">
        <v>1110</v>
      </c>
      <c r="AE188" s="41" t="s">
        <v>244</v>
      </c>
      <c r="AF188" s="46">
        <f t="shared" si="8"/>
        <v>0</v>
      </c>
    </row>
    <row r="189" spans="1:32" ht="12" customHeight="1" x14ac:dyDescent="0.2">
      <c r="A189" s="6" t="s">
        <v>71</v>
      </c>
      <c r="B189" s="65">
        <v>1120</v>
      </c>
      <c r="C189" s="67"/>
      <c r="D189" s="87">
        <v>1560</v>
      </c>
      <c r="E189" s="108"/>
      <c r="F189" s="74"/>
      <c r="AA189" s="23">
        <f>$AA$1</f>
        <v>0</v>
      </c>
      <c r="AB189" s="19">
        <f>$AB$1</f>
        <v>2017</v>
      </c>
      <c r="AC189" s="41" t="s">
        <v>1</v>
      </c>
      <c r="AD189" s="42">
        <v>1120</v>
      </c>
      <c r="AE189" s="41" t="s">
        <v>244</v>
      </c>
      <c r="AF189" s="46">
        <f t="shared" si="8"/>
        <v>0</v>
      </c>
    </row>
    <row r="190" spans="1:32" ht="12" customHeight="1" x14ac:dyDescent="0.2">
      <c r="A190" s="6" t="s">
        <v>198</v>
      </c>
      <c r="B190" s="65">
        <v>1125</v>
      </c>
      <c r="C190" s="68"/>
      <c r="D190" s="87">
        <v>1565</v>
      </c>
      <c r="E190" s="68"/>
      <c r="F190" s="74"/>
      <c r="AA190" s="23"/>
      <c r="AB190" s="19"/>
      <c r="AC190" s="41" t="s">
        <v>1</v>
      </c>
      <c r="AD190" s="42">
        <v>1125</v>
      </c>
      <c r="AE190" s="41" t="s">
        <v>244</v>
      </c>
      <c r="AF190" s="46"/>
    </row>
    <row r="191" spans="1:32" ht="12" customHeight="1" x14ac:dyDescent="0.2">
      <c r="A191" s="6" t="s">
        <v>298</v>
      </c>
      <c r="B191" s="65">
        <v>1126</v>
      </c>
      <c r="C191" s="67"/>
      <c r="D191" s="87">
        <v>1566</v>
      </c>
      <c r="E191" s="108"/>
      <c r="F191" s="74"/>
      <c r="AA191" s="23">
        <f>$AA$1</f>
        <v>0</v>
      </c>
      <c r="AB191" s="19">
        <f>$AB$1</f>
        <v>2017</v>
      </c>
      <c r="AC191" s="41" t="s">
        <v>1</v>
      </c>
      <c r="AD191" s="42">
        <v>1126</v>
      </c>
      <c r="AE191" s="41" t="s">
        <v>244</v>
      </c>
      <c r="AF191" s="46">
        <f t="shared" si="8"/>
        <v>0</v>
      </c>
    </row>
    <row r="192" spans="1:32" ht="12" customHeight="1" x14ac:dyDescent="0.2">
      <c r="A192" s="6" t="s">
        <v>299</v>
      </c>
      <c r="B192" s="65">
        <v>1127</v>
      </c>
      <c r="C192" s="67"/>
      <c r="D192" s="87">
        <v>1567</v>
      </c>
      <c r="E192" s="108"/>
      <c r="F192" s="74"/>
      <c r="AA192" s="23">
        <f>$AA$1</f>
        <v>0</v>
      </c>
      <c r="AB192" s="19">
        <f>$AB$1</f>
        <v>2017</v>
      </c>
      <c r="AC192" s="41" t="s">
        <v>1</v>
      </c>
      <c r="AD192" s="42">
        <v>1127</v>
      </c>
      <c r="AE192" s="41" t="s">
        <v>244</v>
      </c>
      <c r="AF192" s="46">
        <f t="shared" si="8"/>
        <v>0</v>
      </c>
    </row>
    <row r="193" spans="1:33" ht="12" customHeight="1" x14ac:dyDescent="0.2">
      <c r="A193" s="6"/>
      <c r="B193" s="65"/>
      <c r="C193" s="90"/>
      <c r="D193" s="87"/>
      <c r="E193" s="86"/>
      <c r="F193" s="74"/>
      <c r="AA193" s="23"/>
      <c r="AB193" s="19"/>
      <c r="AC193" s="41" t="s">
        <v>1</v>
      </c>
      <c r="AD193" s="42">
        <v>0</v>
      </c>
      <c r="AE193" s="41" t="s">
        <v>244</v>
      </c>
      <c r="AF193" s="46"/>
    </row>
    <row r="194" spans="1:33" ht="12" customHeight="1" x14ac:dyDescent="0.2">
      <c r="A194" s="6" t="s">
        <v>72</v>
      </c>
      <c r="B194" s="65">
        <v>1130</v>
      </c>
      <c r="C194" s="101"/>
      <c r="D194" s="87">
        <v>1570</v>
      </c>
      <c r="E194" s="108"/>
      <c r="F194" s="74"/>
      <c r="AA194" s="23">
        <f>$AA$1</f>
        <v>0</v>
      </c>
      <c r="AB194" s="19">
        <f>$AB$1</f>
        <v>2017</v>
      </c>
      <c r="AC194" s="41" t="s">
        <v>1</v>
      </c>
      <c r="AD194" s="42">
        <v>1130</v>
      </c>
      <c r="AE194" s="41" t="s">
        <v>244</v>
      </c>
      <c r="AF194" s="46">
        <f t="shared" si="8"/>
        <v>0</v>
      </c>
    </row>
    <row r="195" spans="1:33" ht="12" customHeight="1" x14ac:dyDescent="0.2">
      <c r="A195" s="6"/>
      <c r="B195" s="65"/>
      <c r="C195" s="69"/>
      <c r="D195" s="87"/>
      <c r="E195" s="91"/>
      <c r="F195" s="74"/>
      <c r="AA195" s="23"/>
      <c r="AB195" s="19"/>
      <c r="AF195" s="46"/>
    </row>
    <row r="196" spans="1:33" ht="12" customHeight="1" x14ac:dyDescent="0.2">
      <c r="A196" s="72" t="s">
        <v>220</v>
      </c>
      <c r="B196" s="71">
        <v>1140</v>
      </c>
      <c r="C196" s="73">
        <f>SUM(C147:C194)</f>
        <v>0</v>
      </c>
      <c r="D196" s="92">
        <v>1580</v>
      </c>
      <c r="E196" s="73">
        <f>SUM(E150:E194)</f>
        <v>0</v>
      </c>
      <c r="F196" s="74"/>
      <c r="AA196" s="23">
        <f>$AA$1</f>
        <v>0</v>
      </c>
      <c r="AB196" s="19">
        <f>$AB$1</f>
        <v>2017</v>
      </c>
      <c r="AC196" s="41" t="s">
        <v>1</v>
      </c>
      <c r="AD196" s="42">
        <v>1140</v>
      </c>
      <c r="AE196" s="41" t="s">
        <v>244</v>
      </c>
      <c r="AF196" s="46">
        <f t="shared" si="8"/>
        <v>0</v>
      </c>
      <c r="AG196" s="21">
        <f>E148</f>
        <v>0</v>
      </c>
    </row>
    <row r="197" spans="1:33" ht="12" customHeight="1" x14ac:dyDescent="0.2">
      <c r="A197" s="6"/>
      <c r="B197" s="6"/>
      <c r="C197" s="74"/>
      <c r="D197" s="93"/>
      <c r="E197" s="91"/>
      <c r="F197" s="74"/>
    </row>
    <row r="198" spans="1:33" ht="12" customHeight="1" x14ac:dyDescent="0.2">
      <c r="A198" s="72" t="s">
        <v>221</v>
      </c>
      <c r="B198" s="6"/>
      <c r="C198" s="74"/>
      <c r="D198" s="92">
        <v>1590</v>
      </c>
      <c r="E198" s="89">
        <f>C196-E196</f>
        <v>0</v>
      </c>
      <c r="F198" s="74"/>
    </row>
    <row r="199" spans="1:33" ht="12" customHeight="1" x14ac:dyDescent="0.2">
      <c r="A199" s="19" t="s">
        <v>0</v>
      </c>
      <c r="B199" s="19"/>
      <c r="C199" s="25"/>
      <c r="D199" s="25"/>
      <c r="E199" s="25"/>
      <c r="F199" s="25"/>
    </row>
    <row r="200" spans="1:33" ht="12" customHeight="1" x14ac:dyDescent="0.2">
      <c r="A200" s="83" t="s">
        <v>279</v>
      </c>
      <c r="B200" s="20"/>
      <c r="C200" s="27"/>
      <c r="D200" s="27"/>
      <c r="E200" s="27"/>
      <c r="F200" s="27" t="s">
        <v>278</v>
      </c>
    </row>
    <row r="201" spans="1:33" ht="12" customHeight="1" x14ac:dyDescent="0.2">
      <c r="A201" s="6"/>
      <c r="B201" s="6"/>
      <c r="C201" s="74"/>
      <c r="D201" s="74"/>
      <c r="E201" s="74"/>
      <c r="F201" s="74"/>
    </row>
    <row r="202" spans="1:33" ht="12" customHeight="1" x14ac:dyDescent="0.2">
      <c r="A202" s="6"/>
      <c r="B202" s="6"/>
      <c r="C202" s="84" t="s">
        <v>3</v>
      </c>
      <c r="D202" s="62"/>
      <c r="E202" s="62"/>
      <c r="F202" s="74"/>
    </row>
    <row r="203" spans="1:33" ht="12" customHeight="1" x14ac:dyDescent="0.2">
      <c r="A203" s="6"/>
      <c r="B203" s="6"/>
      <c r="C203" s="64">
        <v>1</v>
      </c>
      <c r="D203" s="62"/>
      <c r="E203" s="62"/>
      <c r="F203" s="74"/>
    </row>
    <row r="204" spans="1:33" ht="12" customHeight="1" x14ac:dyDescent="0.2">
      <c r="A204" s="6" t="s">
        <v>73</v>
      </c>
      <c r="B204" s="6">
        <v>1700</v>
      </c>
      <c r="C204" s="68"/>
      <c r="D204" s="62"/>
      <c r="E204" s="62"/>
      <c r="F204" s="74"/>
      <c r="AA204" s="23"/>
      <c r="AB204" s="19"/>
      <c r="AC204" s="41" t="s">
        <v>1</v>
      </c>
      <c r="AD204" s="19">
        <v>1700</v>
      </c>
      <c r="AE204" s="41" t="s">
        <v>245</v>
      </c>
      <c r="AF204" s="46"/>
    </row>
    <row r="205" spans="1:33" ht="12" customHeight="1" x14ac:dyDescent="0.2">
      <c r="A205" s="6" t="s">
        <v>74</v>
      </c>
      <c r="B205" s="6">
        <v>1710</v>
      </c>
      <c r="C205" s="68"/>
      <c r="D205" s="62"/>
      <c r="E205" s="62"/>
      <c r="F205" s="74"/>
      <c r="AA205" s="23"/>
      <c r="AB205" s="19"/>
      <c r="AC205" s="41" t="s">
        <v>1</v>
      </c>
      <c r="AD205" s="19">
        <v>1710</v>
      </c>
      <c r="AE205" s="41" t="s">
        <v>245</v>
      </c>
      <c r="AF205" s="46"/>
    </row>
    <row r="206" spans="1:33" ht="12" customHeight="1" x14ac:dyDescent="0.2">
      <c r="A206" s="6" t="s">
        <v>75</v>
      </c>
      <c r="B206" s="6">
        <v>1720</v>
      </c>
      <c r="C206" s="73">
        <f>SUM(E495)</f>
        <v>0</v>
      </c>
      <c r="D206" s="62"/>
      <c r="E206" s="62"/>
      <c r="F206" s="74"/>
      <c r="AA206" s="23">
        <f t="shared" ref="AA206:AA276" si="9">$AA$1</f>
        <v>0</v>
      </c>
      <c r="AB206" s="19">
        <f t="shared" ref="AB206:AB276" si="10">$AB$1</f>
        <v>2017</v>
      </c>
      <c r="AC206" s="41" t="s">
        <v>1</v>
      </c>
      <c r="AD206" s="19">
        <v>1720</v>
      </c>
      <c r="AE206" s="41" t="s">
        <v>245</v>
      </c>
      <c r="AF206" s="46">
        <f t="shared" ref="AF206:AF230" si="11">C206</f>
        <v>0</v>
      </c>
    </row>
    <row r="207" spans="1:33" ht="12" customHeight="1" x14ac:dyDescent="0.2">
      <c r="A207" s="6" t="s">
        <v>76</v>
      </c>
      <c r="B207" s="6">
        <v>1730</v>
      </c>
      <c r="C207" s="67"/>
      <c r="D207" s="62"/>
      <c r="E207" s="62"/>
      <c r="F207" s="74"/>
      <c r="AA207" s="23">
        <f t="shared" si="9"/>
        <v>0</v>
      </c>
      <c r="AB207" s="19">
        <f t="shared" si="10"/>
        <v>2017</v>
      </c>
      <c r="AC207" s="41" t="s">
        <v>1</v>
      </c>
      <c r="AD207" s="19">
        <v>1730</v>
      </c>
      <c r="AE207" s="41" t="s">
        <v>245</v>
      </c>
      <c r="AF207" s="46">
        <f t="shared" si="11"/>
        <v>0</v>
      </c>
    </row>
    <row r="208" spans="1:33" ht="12" customHeight="1" x14ac:dyDescent="0.2">
      <c r="A208" s="6" t="s">
        <v>77</v>
      </c>
      <c r="B208" s="6">
        <v>1740</v>
      </c>
      <c r="C208" s="67"/>
      <c r="D208" s="62"/>
      <c r="E208" s="62"/>
      <c r="F208" s="74"/>
      <c r="AA208" s="23">
        <f t="shared" si="9"/>
        <v>0</v>
      </c>
      <c r="AB208" s="19">
        <f t="shared" si="10"/>
        <v>2017</v>
      </c>
      <c r="AC208" s="41" t="s">
        <v>1</v>
      </c>
      <c r="AD208" s="19">
        <v>1740</v>
      </c>
      <c r="AE208" s="41" t="s">
        <v>245</v>
      </c>
      <c r="AF208" s="46">
        <f t="shared" si="11"/>
        <v>0</v>
      </c>
    </row>
    <row r="209" spans="1:32" ht="12" customHeight="1" x14ac:dyDescent="0.2">
      <c r="A209" s="6" t="s">
        <v>78</v>
      </c>
      <c r="B209" s="6">
        <v>1750</v>
      </c>
      <c r="C209" s="67"/>
      <c r="D209" s="62"/>
      <c r="E209" s="62"/>
      <c r="F209" s="74"/>
      <c r="AA209" s="23">
        <f t="shared" si="9"/>
        <v>0</v>
      </c>
      <c r="AB209" s="19">
        <f t="shared" si="10"/>
        <v>2017</v>
      </c>
      <c r="AC209" s="41" t="s">
        <v>1</v>
      </c>
      <c r="AD209" s="19">
        <v>1750</v>
      </c>
      <c r="AE209" s="41" t="s">
        <v>245</v>
      </c>
      <c r="AF209" s="46">
        <f t="shared" si="11"/>
        <v>0</v>
      </c>
    </row>
    <row r="210" spans="1:32" ht="12" customHeight="1" x14ac:dyDescent="0.2">
      <c r="A210" s="6" t="s">
        <v>79</v>
      </c>
      <c r="B210" s="6">
        <v>1760</v>
      </c>
      <c r="C210" s="67"/>
      <c r="D210" s="62"/>
      <c r="E210" s="62"/>
      <c r="F210" s="74"/>
      <c r="AA210" s="23">
        <f t="shared" si="9"/>
        <v>0</v>
      </c>
      <c r="AB210" s="19">
        <f t="shared" si="10"/>
        <v>2017</v>
      </c>
      <c r="AC210" s="41" t="s">
        <v>1</v>
      </c>
      <c r="AD210" s="19">
        <v>1760</v>
      </c>
      <c r="AE210" s="41" t="s">
        <v>245</v>
      </c>
      <c r="AF210" s="46">
        <f t="shared" si="11"/>
        <v>0</v>
      </c>
    </row>
    <row r="211" spans="1:32" ht="12" customHeight="1" x14ac:dyDescent="0.2">
      <c r="A211" s="6" t="s">
        <v>80</v>
      </c>
      <c r="B211" s="6">
        <v>1770</v>
      </c>
      <c r="C211" s="67"/>
      <c r="D211" s="62"/>
      <c r="E211" s="62"/>
      <c r="F211" s="74"/>
      <c r="AA211" s="23">
        <f t="shared" si="9"/>
        <v>0</v>
      </c>
      <c r="AB211" s="19">
        <f t="shared" si="10"/>
        <v>2017</v>
      </c>
      <c r="AC211" s="41" t="s">
        <v>1</v>
      </c>
      <c r="AD211" s="19">
        <v>1770</v>
      </c>
      <c r="AE211" s="41" t="s">
        <v>245</v>
      </c>
      <c r="AF211" s="46">
        <f t="shared" si="11"/>
        <v>0</v>
      </c>
    </row>
    <row r="212" spans="1:32" ht="12" customHeight="1" x14ac:dyDescent="0.2">
      <c r="A212" s="6" t="s">
        <v>81</v>
      </c>
      <c r="B212" s="6">
        <v>1790</v>
      </c>
      <c r="C212" s="67"/>
      <c r="D212" s="62"/>
      <c r="E212" s="62"/>
      <c r="F212" s="74"/>
      <c r="AA212" s="23">
        <f t="shared" si="9"/>
        <v>0</v>
      </c>
      <c r="AB212" s="19">
        <f t="shared" si="10"/>
        <v>2017</v>
      </c>
      <c r="AC212" s="41" t="s">
        <v>1</v>
      </c>
      <c r="AD212" s="19">
        <v>1790</v>
      </c>
      <c r="AE212" s="41" t="s">
        <v>245</v>
      </c>
      <c r="AF212" s="46">
        <f t="shared" si="11"/>
        <v>0</v>
      </c>
    </row>
    <row r="213" spans="1:32" ht="12" customHeight="1" x14ac:dyDescent="0.2">
      <c r="A213" s="6" t="s">
        <v>82</v>
      </c>
      <c r="B213" s="6">
        <v>1800</v>
      </c>
      <c r="C213" s="73">
        <f>SUM(C311)</f>
        <v>0</v>
      </c>
      <c r="D213" s="62"/>
      <c r="E213" s="62"/>
      <c r="F213" s="74"/>
      <c r="AA213" s="23">
        <f t="shared" si="9"/>
        <v>0</v>
      </c>
      <c r="AB213" s="19">
        <f t="shared" si="10"/>
        <v>2017</v>
      </c>
      <c r="AC213" s="41" t="s">
        <v>1</v>
      </c>
      <c r="AD213" s="19">
        <v>1800</v>
      </c>
      <c r="AE213" s="41" t="s">
        <v>245</v>
      </c>
      <c r="AF213" s="46">
        <f t="shared" si="11"/>
        <v>0</v>
      </c>
    </row>
    <row r="214" spans="1:32" ht="12" customHeight="1" x14ac:dyDescent="0.2">
      <c r="A214" s="6" t="s">
        <v>83</v>
      </c>
      <c r="B214" s="6">
        <v>1810</v>
      </c>
      <c r="C214" s="67"/>
      <c r="D214" s="62"/>
      <c r="E214" s="62"/>
      <c r="F214" s="74"/>
      <c r="AA214" s="23">
        <f t="shared" si="9"/>
        <v>0</v>
      </c>
      <c r="AB214" s="19">
        <f t="shared" si="10"/>
        <v>2017</v>
      </c>
      <c r="AC214" s="41" t="s">
        <v>1</v>
      </c>
      <c r="AD214" s="19">
        <v>1810</v>
      </c>
      <c r="AE214" s="41" t="s">
        <v>245</v>
      </c>
      <c r="AF214" s="46">
        <f t="shared" si="11"/>
        <v>0</v>
      </c>
    </row>
    <row r="215" spans="1:32" ht="12" customHeight="1" x14ac:dyDescent="0.2">
      <c r="A215" s="6" t="s">
        <v>84</v>
      </c>
      <c r="B215" s="6">
        <v>1820</v>
      </c>
      <c r="C215" s="67"/>
      <c r="D215" s="62"/>
      <c r="E215" s="62"/>
      <c r="F215" s="74"/>
      <c r="AA215" s="23">
        <f t="shared" si="9"/>
        <v>0</v>
      </c>
      <c r="AB215" s="19">
        <f t="shared" si="10"/>
        <v>2017</v>
      </c>
      <c r="AC215" s="41" t="s">
        <v>1</v>
      </c>
      <c r="AD215" s="19">
        <v>1820</v>
      </c>
      <c r="AE215" s="41" t="s">
        <v>245</v>
      </c>
      <c r="AF215" s="46">
        <f t="shared" si="11"/>
        <v>0</v>
      </c>
    </row>
    <row r="216" spans="1:32" ht="12" customHeight="1" x14ac:dyDescent="0.2">
      <c r="A216" s="6" t="s">
        <v>85</v>
      </c>
      <c r="B216" s="6">
        <v>1830</v>
      </c>
      <c r="C216" s="67"/>
      <c r="D216" s="62"/>
      <c r="E216" s="62"/>
      <c r="F216" s="74"/>
      <c r="AA216" s="23">
        <f t="shared" si="9"/>
        <v>0</v>
      </c>
      <c r="AB216" s="19">
        <f t="shared" si="10"/>
        <v>2017</v>
      </c>
      <c r="AC216" s="41" t="s">
        <v>1</v>
      </c>
      <c r="AD216" s="19">
        <v>1830</v>
      </c>
      <c r="AE216" s="41" t="s">
        <v>245</v>
      </c>
      <c r="AF216" s="46">
        <f t="shared" si="11"/>
        <v>0</v>
      </c>
    </row>
    <row r="217" spans="1:32" ht="12" customHeight="1" x14ac:dyDescent="0.2">
      <c r="A217" s="6" t="s">
        <v>86</v>
      </c>
      <c r="B217" s="6">
        <v>1840</v>
      </c>
      <c r="C217" s="67"/>
      <c r="D217" s="62"/>
      <c r="E217" s="62"/>
      <c r="F217" s="74"/>
      <c r="AA217" s="23">
        <f t="shared" si="9"/>
        <v>0</v>
      </c>
      <c r="AB217" s="19">
        <f t="shared" si="10"/>
        <v>2017</v>
      </c>
      <c r="AC217" s="41" t="s">
        <v>1</v>
      </c>
      <c r="AD217" s="19">
        <v>1840</v>
      </c>
      <c r="AE217" s="41" t="s">
        <v>245</v>
      </c>
      <c r="AF217" s="46">
        <f t="shared" si="11"/>
        <v>0</v>
      </c>
    </row>
    <row r="218" spans="1:32" ht="12" customHeight="1" x14ac:dyDescent="0.2">
      <c r="A218" s="6" t="s">
        <v>301</v>
      </c>
      <c r="B218" s="6">
        <v>1850</v>
      </c>
      <c r="C218" s="67"/>
      <c r="D218" s="62"/>
      <c r="E218" s="62"/>
      <c r="F218" s="74"/>
      <c r="AA218" s="23">
        <f t="shared" si="9"/>
        <v>0</v>
      </c>
      <c r="AB218" s="19">
        <f t="shared" si="10"/>
        <v>2017</v>
      </c>
      <c r="AC218" s="41" t="s">
        <v>1</v>
      </c>
      <c r="AD218" s="19">
        <v>1850</v>
      </c>
      <c r="AE218" s="41" t="s">
        <v>245</v>
      </c>
      <c r="AF218" s="46">
        <f t="shared" si="11"/>
        <v>0</v>
      </c>
    </row>
    <row r="219" spans="1:32" ht="12" customHeight="1" x14ac:dyDescent="0.2">
      <c r="A219" s="6" t="s">
        <v>87</v>
      </c>
      <c r="B219" s="6">
        <v>1860</v>
      </c>
      <c r="C219" s="67"/>
      <c r="D219" s="62"/>
      <c r="E219" s="62"/>
      <c r="F219" s="74"/>
      <c r="AA219" s="23">
        <f t="shared" si="9"/>
        <v>0</v>
      </c>
      <c r="AB219" s="19">
        <f t="shared" si="10"/>
        <v>2017</v>
      </c>
      <c r="AC219" s="41" t="s">
        <v>1</v>
      </c>
      <c r="AD219" s="19">
        <v>1860</v>
      </c>
      <c r="AE219" s="41" t="s">
        <v>245</v>
      </c>
      <c r="AF219" s="46">
        <f t="shared" si="11"/>
        <v>0</v>
      </c>
    </row>
    <row r="220" spans="1:32" ht="12" customHeight="1" x14ac:dyDescent="0.2">
      <c r="A220" s="6" t="s">
        <v>88</v>
      </c>
      <c r="B220" s="6">
        <v>1870</v>
      </c>
      <c r="C220" s="67"/>
      <c r="D220" s="62"/>
      <c r="E220" s="62"/>
      <c r="F220" s="74"/>
      <c r="AA220" s="23">
        <f t="shared" si="9"/>
        <v>0</v>
      </c>
      <c r="AB220" s="19">
        <f t="shared" si="10"/>
        <v>2017</v>
      </c>
      <c r="AC220" s="41" t="s">
        <v>1</v>
      </c>
      <c r="AD220" s="19">
        <v>1870</v>
      </c>
      <c r="AE220" s="41" t="s">
        <v>245</v>
      </c>
      <c r="AF220" s="46">
        <f t="shared" si="11"/>
        <v>0</v>
      </c>
    </row>
    <row r="221" spans="1:32" ht="12" customHeight="1" x14ac:dyDescent="0.2">
      <c r="A221" s="9" t="s">
        <v>222</v>
      </c>
      <c r="B221" s="6">
        <v>1880</v>
      </c>
      <c r="C221" s="67"/>
      <c r="D221" s="62"/>
      <c r="E221" s="62"/>
      <c r="F221" s="74"/>
      <c r="AA221" s="23">
        <f t="shared" si="9"/>
        <v>0</v>
      </c>
      <c r="AB221" s="19">
        <f t="shared" si="10"/>
        <v>2017</v>
      </c>
      <c r="AC221" s="41" t="s">
        <v>1</v>
      </c>
      <c r="AD221" s="19">
        <v>1880</v>
      </c>
      <c r="AE221" s="41" t="s">
        <v>245</v>
      </c>
      <c r="AF221" s="46">
        <f t="shared" si="11"/>
        <v>0</v>
      </c>
    </row>
    <row r="222" spans="1:32" ht="12" customHeight="1" x14ac:dyDescent="0.2">
      <c r="A222" s="9" t="s">
        <v>284</v>
      </c>
      <c r="B222" s="6">
        <v>1885</v>
      </c>
      <c r="C222" s="73">
        <f>SUM(D368)</f>
        <v>0</v>
      </c>
      <c r="D222" s="62"/>
      <c r="E222" s="62"/>
      <c r="F222" s="74"/>
      <c r="AA222" s="23">
        <f t="shared" si="9"/>
        <v>0</v>
      </c>
      <c r="AB222" s="19">
        <f t="shared" si="10"/>
        <v>2017</v>
      </c>
      <c r="AC222" s="41" t="s">
        <v>1</v>
      </c>
      <c r="AD222" s="19">
        <v>1885</v>
      </c>
      <c r="AE222" s="41" t="s">
        <v>245</v>
      </c>
      <c r="AF222" s="46">
        <f t="shared" si="11"/>
        <v>0</v>
      </c>
    </row>
    <row r="223" spans="1:32" ht="12" customHeight="1" x14ac:dyDescent="0.2">
      <c r="A223" s="6" t="s">
        <v>89</v>
      </c>
      <c r="B223" s="6">
        <v>1890</v>
      </c>
      <c r="C223" s="67"/>
      <c r="D223" s="62"/>
      <c r="E223" s="62"/>
      <c r="F223" s="74"/>
      <c r="AA223" s="23">
        <f t="shared" si="9"/>
        <v>0</v>
      </c>
      <c r="AB223" s="19">
        <f t="shared" si="10"/>
        <v>2017</v>
      </c>
      <c r="AC223" s="41" t="s">
        <v>1</v>
      </c>
      <c r="AD223" s="19">
        <v>1890</v>
      </c>
      <c r="AE223" s="41" t="s">
        <v>245</v>
      </c>
      <c r="AF223" s="46">
        <f t="shared" si="11"/>
        <v>0</v>
      </c>
    </row>
    <row r="224" spans="1:32" ht="12" customHeight="1" x14ac:dyDescent="0.2">
      <c r="A224" s="6" t="s">
        <v>90</v>
      </c>
      <c r="B224" s="6">
        <v>1900</v>
      </c>
      <c r="C224" s="67"/>
      <c r="D224" s="62"/>
      <c r="E224" s="62"/>
      <c r="F224" s="74"/>
      <c r="AA224" s="23">
        <f t="shared" si="9"/>
        <v>0</v>
      </c>
      <c r="AB224" s="19">
        <f t="shared" si="10"/>
        <v>2017</v>
      </c>
      <c r="AC224" s="41" t="s">
        <v>1</v>
      </c>
      <c r="AD224" s="19">
        <v>1900</v>
      </c>
      <c r="AE224" s="41" t="s">
        <v>245</v>
      </c>
      <c r="AF224" s="46">
        <f t="shared" si="11"/>
        <v>0</v>
      </c>
    </row>
    <row r="225" spans="1:35" ht="12" customHeight="1" x14ac:dyDescent="0.2">
      <c r="A225" s="6" t="s">
        <v>91</v>
      </c>
      <c r="B225" s="6">
        <v>1910</v>
      </c>
      <c r="C225" s="67"/>
      <c r="D225" s="62"/>
      <c r="E225" s="62"/>
      <c r="F225" s="74"/>
      <c r="AA225" s="23">
        <f t="shared" si="9"/>
        <v>0</v>
      </c>
      <c r="AB225" s="19">
        <f t="shared" si="10"/>
        <v>2017</v>
      </c>
      <c r="AC225" s="41" t="s">
        <v>1</v>
      </c>
      <c r="AD225" s="19">
        <v>1910</v>
      </c>
      <c r="AE225" s="41" t="s">
        <v>245</v>
      </c>
      <c r="AF225" s="46">
        <f t="shared" si="11"/>
        <v>0</v>
      </c>
    </row>
    <row r="226" spans="1:35" ht="12" customHeight="1" x14ac:dyDescent="0.2">
      <c r="A226" s="6" t="s">
        <v>92</v>
      </c>
      <c r="B226" s="6">
        <v>1920</v>
      </c>
      <c r="C226" s="67"/>
      <c r="D226" s="62"/>
      <c r="E226" s="62"/>
      <c r="F226" s="74"/>
      <c r="AA226" s="23">
        <f t="shared" si="9"/>
        <v>0</v>
      </c>
      <c r="AB226" s="19">
        <f t="shared" si="10"/>
        <v>2017</v>
      </c>
      <c r="AC226" s="41" t="s">
        <v>1</v>
      </c>
      <c r="AD226" s="19">
        <v>1920</v>
      </c>
      <c r="AE226" s="41" t="s">
        <v>245</v>
      </c>
      <c r="AF226" s="46">
        <f t="shared" si="11"/>
        <v>0</v>
      </c>
    </row>
    <row r="227" spans="1:35" ht="12" customHeight="1" x14ac:dyDescent="0.2">
      <c r="A227" s="6" t="s">
        <v>93</v>
      </c>
      <c r="B227" s="6">
        <v>1930</v>
      </c>
      <c r="C227" s="67"/>
      <c r="D227" s="62"/>
      <c r="E227" s="62"/>
      <c r="F227" s="74"/>
      <c r="AA227" s="23">
        <f t="shared" si="9"/>
        <v>0</v>
      </c>
      <c r="AB227" s="19">
        <f t="shared" si="10"/>
        <v>2017</v>
      </c>
      <c r="AC227" s="41" t="s">
        <v>1</v>
      </c>
      <c r="AD227" s="19">
        <v>1930</v>
      </c>
      <c r="AE227" s="41" t="s">
        <v>245</v>
      </c>
      <c r="AF227" s="46">
        <f t="shared" si="11"/>
        <v>0</v>
      </c>
    </row>
    <row r="228" spans="1:35" ht="12" customHeight="1" x14ac:dyDescent="0.2">
      <c r="A228" s="6" t="s">
        <v>94</v>
      </c>
      <c r="B228" s="6">
        <v>1940</v>
      </c>
      <c r="C228" s="67"/>
      <c r="D228" s="62"/>
      <c r="E228" s="62"/>
      <c r="F228" s="74"/>
      <c r="AA228" s="23">
        <f t="shared" si="9"/>
        <v>0</v>
      </c>
      <c r="AB228" s="19">
        <f t="shared" si="10"/>
        <v>2017</v>
      </c>
      <c r="AC228" s="41" t="s">
        <v>1</v>
      </c>
      <c r="AD228" s="19">
        <v>1940</v>
      </c>
      <c r="AE228" s="41" t="s">
        <v>245</v>
      </c>
      <c r="AF228" s="46">
        <f t="shared" si="11"/>
        <v>0</v>
      </c>
    </row>
    <row r="229" spans="1:35" ht="12" customHeight="1" x14ac:dyDescent="0.2">
      <c r="A229" s="6" t="s">
        <v>204</v>
      </c>
      <c r="B229" s="6">
        <v>1960</v>
      </c>
      <c r="C229" s="67"/>
      <c r="D229" s="62"/>
      <c r="E229" s="62"/>
      <c r="F229" s="74"/>
      <c r="AA229" s="23">
        <f t="shared" si="9"/>
        <v>0</v>
      </c>
      <c r="AB229" s="19">
        <f t="shared" si="10"/>
        <v>2017</v>
      </c>
      <c r="AC229" s="41" t="s">
        <v>1</v>
      </c>
      <c r="AD229" s="19">
        <v>1960</v>
      </c>
      <c r="AE229" s="41" t="s">
        <v>245</v>
      </c>
      <c r="AF229" s="46">
        <f t="shared" si="11"/>
        <v>0</v>
      </c>
    </row>
    <row r="230" spans="1:35" ht="12" customHeight="1" x14ac:dyDescent="0.2">
      <c r="A230" s="6" t="s">
        <v>95</v>
      </c>
      <c r="B230" s="6">
        <v>1970</v>
      </c>
      <c r="C230" s="67"/>
      <c r="D230" s="62"/>
      <c r="E230" s="62"/>
      <c r="F230" s="74"/>
      <c r="AA230" s="23">
        <f t="shared" si="9"/>
        <v>0</v>
      </c>
      <c r="AB230" s="19">
        <f t="shared" si="10"/>
        <v>2017</v>
      </c>
      <c r="AC230" s="41" t="s">
        <v>1</v>
      </c>
      <c r="AD230" s="19">
        <v>1970</v>
      </c>
      <c r="AE230" s="41" t="s">
        <v>245</v>
      </c>
      <c r="AF230" s="46">
        <f t="shared" si="11"/>
        <v>0</v>
      </c>
    </row>
    <row r="231" spans="1:35" ht="12" customHeight="1" x14ac:dyDescent="0.2">
      <c r="A231" s="6"/>
      <c r="B231" s="6"/>
      <c r="C231" s="91"/>
      <c r="D231" s="62"/>
      <c r="E231" s="62"/>
      <c r="F231" s="62"/>
      <c r="AA231" s="23"/>
      <c r="AB231" s="19"/>
      <c r="AD231" s="19"/>
      <c r="AF231" s="46"/>
    </row>
    <row r="232" spans="1:35" ht="12" customHeight="1" x14ac:dyDescent="0.2">
      <c r="A232" s="94" t="s">
        <v>96</v>
      </c>
      <c r="B232" s="7">
        <v>1980</v>
      </c>
      <c r="C232" s="73">
        <f>SUM(C204:C230)</f>
        <v>0</v>
      </c>
      <c r="D232" s="62"/>
      <c r="E232" s="62"/>
      <c r="F232" s="62"/>
      <c r="AA232" s="23">
        <f t="shared" si="9"/>
        <v>0</v>
      </c>
      <c r="AB232" s="19">
        <f t="shared" si="10"/>
        <v>2017</v>
      </c>
      <c r="AC232" s="41" t="s">
        <v>1</v>
      </c>
      <c r="AD232" s="32">
        <v>1980</v>
      </c>
      <c r="AE232" s="41" t="s">
        <v>245</v>
      </c>
      <c r="AF232" s="46">
        <f>C232</f>
        <v>0</v>
      </c>
    </row>
    <row r="233" spans="1:35" ht="12" customHeight="1" x14ac:dyDescent="0.2">
      <c r="A233" s="6" t="s">
        <v>202</v>
      </c>
      <c r="B233" s="6">
        <v>1990</v>
      </c>
      <c r="C233" s="95"/>
      <c r="D233" s="62"/>
      <c r="E233" s="62"/>
      <c r="F233" s="74"/>
      <c r="AA233" s="23"/>
      <c r="AB233" s="19"/>
      <c r="AC233" s="41" t="s">
        <v>1</v>
      </c>
      <c r="AD233" s="31">
        <v>1990</v>
      </c>
      <c r="AE233" s="41" t="s">
        <v>245</v>
      </c>
      <c r="AF233" s="46"/>
      <c r="AH233" s="29"/>
      <c r="AI233" s="29"/>
    </row>
    <row r="234" spans="1:35" ht="12" customHeight="1" x14ac:dyDescent="0.2">
      <c r="A234" s="6" t="s">
        <v>97</v>
      </c>
      <c r="B234" s="6">
        <v>2000</v>
      </c>
      <c r="C234" s="101"/>
      <c r="D234" s="62"/>
      <c r="E234" s="62"/>
      <c r="F234" s="74"/>
      <c r="AA234" s="23">
        <f t="shared" si="9"/>
        <v>0</v>
      </c>
      <c r="AB234" s="19">
        <f t="shared" si="10"/>
        <v>2017</v>
      </c>
      <c r="AC234" s="41" t="s">
        <v>1</v>
      </c>
      <c r="AD234" s="31">
        <v>2000</v>
      </c>
      <c r="AE234" s="41" t="s">
        <v>245</v>
      </c>
      <c r="AF234" s="46">
        <f t="shared" ref="AF234:AF245" si="12">C234</f>
        <v>0</v>
      </c>
      <c r="AH234" s="29"/>
      <c r="AI234" s="29"/>
    </row>
    <row r="235" spans="1:35" ht="12" customHeight="1" x14ac:dyDescent="0.2">
      <c r="A235" s="6" t="s">
        <v>98</v>
      </c>
      <c r="B235" s="6">
        <v>2010</v>
      </c>
      <c r="C235" s="101"/>
      <c r="D235" s="62"/>
      <c r="E235" s="62"/>
      <c r="F235" s="74"/>
      <c r="AA235" s="23">
        <f t="shared" si="9"/>
        <v>0</v>
      </c>
      <c r="AB235" s="19">
        <f t="shared" si="10"/>
        <v>2017</v>
      </c>
      <c r="AC235" s="41" t="s">
        <v>1</v>
      </c>
      <c r="AD235" s="31">
        <v>2010</v>
      </c>
      <c r="AE235" s="41" t="s">
        <v>245</v>
      </c>
      <c r="AF235" s="46">
        <f t="shared" si="12"/>
        <v>0</v>
      </c>
      <c r="AG235" s="29"/>
      <c r="AH235" s="29"/>
      <c r="AI235" s="29"/>
    </row>
    <row r="236" spans="1:35" ht="12" customHeight="1" x14ac:dyDescent="0.2">
      <c r="A236" s="6" t="s">
        <v>99</v>
      </c>
      <c r="B236" s="6">
        <v>2020</v>
      </c>
      <c r="C236" s="101"/>
      <c r="D236" s="62"/>
      <c r="E236" s="62"/>
      <c r="F236" s="74"/>
      <c r="AA236" s="23">
        <f t="shared" si="9"/>
        <v>0</v>
      </c>
      <c r="AB236" s="19">
        <f t="shared" si="10"/>
        <v>2017</v>
      </c>
      <c r="AC236" s="41" t="s">
        <v>1</v>
      </c>
      <c r="AD236" s="31">
        <v>2020</v>
      </c>
      <c r="AE236" s="41" t="s">
        <v>245</v>
      </c>
      <c r="AF236" s="46">
        <f t="shared" si="12"/>
        <v>0</v>
      </c>
      <c r="AG236" s="29"/>
      <c r="AH236" s="29"/>
      <c r="AI236" s="29"/>
    </row>
    <row r="237" spans="1:35" ht="12" customHeight="1" x14ac:dyDescent="0.2">
      <c r="A237" s="6" t="s">
        <v>100</v>
      </c>
      <c r="B237" s="6">
        <v>2030</v>
      </c>
      <c r="C237" s="101"/>
      <c r="D237" s="62"/>
      <c r="E237" s="62"/>
      <c r="F237" s="74"/>
      <c r="AA237" s="23">
        <f t="shared" si="9"/>
        <v>0</v>
      </c>
      <c r="AB237" s="19">
        <f t="shared" si="10"/>
        <v>2017</v>
      </c>
      <c r="AC237" s="41" t="s">
        <v>1</v>
      </c>
      <c r="AD237" s="31">
        <v>2030</v>
      </c>
      <c r="AE237" s="41" t="s">
        <v>245</v>
      </c>
      <c r="AF237" s="46">
        <f t="shared" si="12"/>
        <v>0</v>
      </c>
      <c r="AG237" s="29"/>
      <c r="AH237" s="29"/>
      <c r="AI237" s="29"/>
    </row>
    <row r="238" spans="1:35" ht="12" customHeight="1" x14ac:dyDescent="0.2">
      <c r="A238" s="6" t="s">
        <v>101</v>
      </c>
      <c r="B238" s="6">
        <v>2040</v>
      </c>
      <c r="C238" s="101"/>
      <c r="D238" s="62"/>
      <c r="E238" s="62"/>
      <c r="F238" s="74"/>
      <c r="AA238" s="23">
        <f t="shared" si="9"/>
        <v>0</v>
      </c>
      <c r="AB238" s="19">
        <f t="shared" si="10"/>
        <v>2017</v>
      </c>
      <c r="AC238" s="41" t="s">
        <v>1</v>
      </c>
      <c r="AD238" s="31">
        <v>2040</v>
      </c>
      <c r="AE238" s="41" t="s">
        <v>245</v>
      </c>
      <c r="AF238" s="46">
        <f t="shared" si="12"/>
        <v>0</v>
      </c>
      <c r="AG238" s="29"/>
      <c r="AH238" s="29"/>
      <c r="AI238" s="29"/>
    </row>
    <row r="239" spans="1:35" ht="12" customHeight="1" x14ac:dyDescent="0.2">
      <c r="A239" s="6" t="s">
        <v>102</v>
      </c>
      <c r="B239" s="6">
        <v>2050</v>
      </c>
      <c r="C239" s="101"/>
      <c r="D239" s="62"/>
      <c r="E239" s="62"/>
      <c r="F239" s="74"/>
      <c r="AA239" s="23">
        <f t="shared" si="9"/>
        <v>0</v>
      </c>
      <c r="AB239" s="19">
        <f t="shared" si="10"/>
        <v>2017</v>
      </c>
      <c r="AC239" s="41" t="s">
        <v>1</v>
      </c>
      <c r="AD239" s="31">
        <v>2050</v>
      </c>
      <c r="AE239" s="41" t="s">
        <v>245</v>
      </c>
      <c r="AF239" s="46">
        <f t="shared" si="12"/>
        <v>0</v>
      </c>
      <c r="AG239" s="29"/>
      <c r="AH239" s="29"/>
      <c r="AI239" s="29"/>
    </row>
    <row r="240" spans="1:35" ht="12" customHeight="1" x14ac:dyDescent="0.2">
      <c r="A240" s="6" t="s">
        <v>302</v>
      </c>
      <c r="B240" s="6">
        <v>2060</v>
      </c>
      <c r="C240" s="101"/>
      <c r="D240" s="62"/>
      <c r="E240" s="62"/>
      <c r="F240" s="74"/>
      <c r="AA240" s="23">
        <f t="shared" si="9"/>
        <v>0</v>
      </c>
      <c r="AB240" s="19">
        <f t="shared" si="10"/>
        <v>2017</v>
      </c>
      <c r="AC240" s="41" t="s">
        <v>1</v>
      </c>
      <c r="AD240" s="31">
        <v>2060</v>
      </c>
      <c r="AE240" s="41" t="s">
        <v>245</v>
      </c>
      <c r="AF240" s="46">
        <f t="shared" si="12"/>
        <v>0</v>
      </c>
      <c r="AG240" s="29"/>
      <c r="AH240" s="29"/>
      <c r="AI240" s="29"/>
    </row>
    <row r="241" spans="1:35" ht="12" customHeight="1" x14ac:dyDescent="0.2">
      <c r="A241" s="6" t="s">
        <v>103</v>
      </c>
      <c r="B241" s="6">
        <v>2070</v>
      </c>
      <c r="C241" s="101"/>
      <c r="D241" s="62"/>
      <c r="E241" s="62"/>
      <c r="F241" s="74"/>
      <c r="AA241" s="23">
        <f t="shared" si="9"/>
        <v>0</v>
      </c>
      <c r="AB241" s="19">
        <f t="shared" si="10"/>
        <v>2017</v>
      </c>
      <c r="AC241" s="41" t="s">
        <v>1</v>
      </c>
      <c r="AD241" s="31">
        <v>2070</v>
      </c>
      <c r="AE241" s="41" t="s">
        <v>245</v>
      </c>
      <c r="AF241" s="46">
        <f t="shared" si="12"/>
        <v>0</v>
      </c>
      <c r="AG241" s="29"/>
      <c r="AH241" s="29"/>
      <c r="AI241" s="29"/>
    </row>
    <row r="242" spans="1:35" ht="12" customHeight="1" x14ac:dyDescent="0.2">
      <c r="A242" s="6" t="s">
        <v>104</v>
      </c>
      <c r="B242" s="6">
        <v>2080</v>
      </c>
      <c r="C242" s="101"/>
      <c r="D242" s="62"/>
      <c r="E242" s="62"/>
      <c r="F242" s="74"/>
      <c r="AA242" s="23">
        <f t="shared" si="9"/>
        <v>0</v>
      </c>
      <c r="AB242" s="19">
        <f t="shared" si="10"/>
        <v>2017</v>
      </c>
      <c r="AC242" s="41" t="s">
        <v>1</v>
      </c>
      <c r="AD242" s="31">
        <v>2080</v>
      </c>
      <c r="AE242" s="41" t="s">
        <v>245</v>
      </c>
      <c r="AF242" s="46">
        <f t="shared" si="12"/>
        <v>0</v>
      </c>
      <c r="AG242" s="29"/>
      <c r="AH242" s="29"/>
      <c r="AI242" s="29"/>
    </row>
    <row r="243" spans="1:35" ht="12" customHeight="1" x14ac:dyDescent="0.2">
      <c r="A243" s="6" t="s">
        <v>105</v>
      </c>
      <c r="B243" s="6">
        <v>2090</v>
      </c>
      <c r="C243" s="101"/>
      <c r="D243" s="62"/>
      <c r="E243" s="62"/>
      <c r="F243" s="74"/>
      <c r="AA243" s="23">
        <f t="shared" si="9"/>
        <v>0</v>
      </c>
      <c r="AB243" s="19">
        <f t="shared" si="10"/>
        <v>2017</v>
      </c>
      <c r="AC243" s="41" t="s">
        <v>1</v>
      </c>
      <c r="AD243" s="31">
        <v>2090</v>
      </c>
      <c r="AE243" s="41" t="s">
        <v>245</v>
      </c>
      <c r="AF243" s="46">
        <f t="shared" si="12"/>
        <v>0</v>
      </c>
      <c r="AG243" s="29"/>
      <c r="AH243" s="29"/>
      <c r="AI243" s="29"/>
    </row>
    <row r="244" spans="1:35" ht="12" customHeight="1" x14ac:dyDescent="0.2">
      <c r="A244" s="6" t="s">
        <v>106</v>
      </c>
      <c r="B244" s="6">
        <v>2100</v>
      </c>
      <c r="C244" s="89">
        <f>SUM(F311)</f>
        <v>0</v>
      </c>
      <c r="D244" s="62"/>
      <c r="E244" s="62"/>
      <c r="F244" s="74"/>
      <c r="AA244" s="23">
        <f t="shared" si="9"/>
        <v>0</v>
      </c>
      <c r="AB244" s="19">
        <f t="shared" si="10"/>
        <v>2017</v>
      </c>
      <c r="AC244" s="41" t="s">
        <v>1</v>
      </c>
      <c r="AD244" s="31">
        <v>2100</v>
      </c>
      <c r="AE244" s="41" t="s">
        <v>245</v>
      </c>
      <c r="AF244" s="46">
        <f t="shared" si="12"/>
        <v>0</v>
      </c>
      <c r="AG244" s="29"/>
    </row>
    <row r="245" spans="1:35" ht="12" customHeight="1" x14ac:dyDescent="0.2">
      <c r="A245" s="6" t="s">
        <v>203</v>
      </c>
      <c r="B245" s="6">
        <v>2110</v>
      </c>
      <c r="C245" s="89">
        <f>SUM(E311)</f>
        <v>0</v>
      </c>
      <c r="D245" s="62"/>
      <c r="E245" s="62"/>
      <c r="F245" s="74"/>
      <c r="AA245" s="23">
        <f t="shared" si="9"/>
        <v>0</v>
      </c>
      <c r="AB245" s="19">
        <f t="shared" si="10"/>
        <v>2017</v>
      </c>
      <c r="AC245" s="41" t="s">
        <v>1</v>
      </c>
      <c r="AD245" s="31">
        <v>2110</v>
      </c>
      <c r="AE245" s="41" t="s">
        <v>245</v>
      </c>
      <c r="AF245" s="46">
        <f t="shared" si="12"/>
        <v>0</v>
      </c>
      <c r="AG245" s="29"/>
    </row>
    <row r="246" spans="1:35" ht="12" customHeight="1" x14ac:dyDescent="0.2">
      <c r="A246" s="6" t="s">
        <v>266</v>
      </c>
      <c r="B246" s="9">
        <v>2125</v>
      </c>
      <c r="C246" s="101"/>
      <c r="D246" s="62"/>
      <c r="E246" s="62"/>
      <c r="F246" s="74"/>
      <c r="AA246" s="23">
        <f t="shared" si="9"/>
        <v>0</v>
      </c>
      <c r="AB246" s="19">
        <f t="shared" si="10"/>
        <v>2017</v>
      </c>
      <c r="AC246" s="41" t="s">
        <v>1</v>
      </c>
      <c r="AD246" s="31">
        <v>2125</v>
      </c>
      <c r="AE246" s="41" t="s">
        <v>245</v>
      </c>
      <c r="AF246" s="46">
        <f>C246</f>
        <v>0</v>
      </c>
    </row>
    <row r="247" spans="1:35" ht="12" customHeight="1" x14ac:dyDescent="0.2">
      <c r="A247" s="6" t="s">
        <v>267</v>
      </c>
      <c r="B247" s="9">
        <v>2127</v>
      </c>
      <c r="C247" s="101"/>
      <c r="D247" s="62"/>
      <c r="E247" s="62"/>
      <c r="F247" s="74"/>
      <c r="AA247" s="23">
        <f t="shared" si="9"/>
        <v>0</v>
      </c>
      <c r="AB247" s="19">
        <f t="shared" si="10"/>
        <v>2017</v>
      </c>
      <c r="AC247" s="41" t="s">
        <v>1</v>
      </c>
      <c r="AD247" s="31">
        <v>2127</v>
      </c>
      <c r="AE247" s="41" t="s">
        <v>245</v>
      </c>
      <c r="AF247" s="46">
        <f>C247</f>
        <v>0</v>
      </c>
    </row>
    <row r="248" spans="1:35" ht="12" customHeight="1" x14ac:dyDescent="0.2">
      <c r="A248" s="6" t="s">
        <v>107</v>
      </c>
      <c r="B248" s="6">
        <v>2130</v>
      </c>
      <c r="C248" s="101"/>
      <c r="D248" s="62"/>
      <c r="E248" s="62"/>
      <c r="F248" s="74"/>
      <c r="AA248" s="23">
        <f t="shared" si="9"/>
        <v>0</v>
      </c>
      <c r="AB248" s="19">
        <f t="shared" si="10"/>
        <v>2017</v>
      </c>
      <c r="AC248" s="41" t="s">
        <v>1</v>
      </c>
      <c r="AD248" s="31">
        <v>2130</v>
      </c>
      <c r="AE248" s="41" t="s">
        <v>245</v>
      </c>
      <c r="AF248" s="46">
        <f>C248</f>
        <v>0</v>
      </c>
    </row>
    <row r="249" spans="1:35" ht="12" customHeight="1" x14ac:dyDescent="0.2">
      <c r="A249" s="6"/>
      <c r="B249" s="6"/>
      <c r="C249" s="96"/>
      <c r="D249" s="62"/>
      <c r="E249" s="62"/>
      <c r="F249" s="62"/>
      <c r="AA249" s="23"/>
      <c r="AB249" s="19"/>
      <c r="AD249" s="31"/>
      <c r="AF249" s="46"/>
    </row>
    <row r="250" spans="1:35" ht="12" customHeight="1" x14ac:dyDescent="0.2">
      <c r="A250" s="94" t="s">
        <v>206</v>
      </c>
      <c r="B250" s="7">
        <v>2140</v>
      </c>
      <c r="C250" s="89">
        <f>SUM(C234:C248)</f>
        <v>0</v>
      </c>
      <c r="D250" s="62"/>
      <c r="E250" s="62"/>
      <c r="F250" s="62"/>
      <c r="AA250" s="23">
        <f t="shared" si="9"/>
        <v>0</v>
      </c>
      <c r="AB250" s="19">
        <f t="shared" si="10"/>
        <v>2017</v>
      </c>
      <c r="AC250" s="41" t="s">
        <v>1</v>
      </c>
      <c r="AD250" s="32">
        <v>2140</v>
      </c>
      <c r="AE250" s="41" t="s">
        <v>245</v>
      </c>
      <c r="AF250" s="46">
        <f>C250</f>
        <v>0</v>
      </c>
    </row>
    <row r="251" spans="1:35" ht="12" customHeight="1" x14ac:dyDescent="0.2">
      <c r="A251" s="6"/>
      <c r="B251" s="9"/>
      <c r="C251" s="96"/>
      <c r="D251" s="62"/>
      <c r="E251" s="62"/>
      <c r="F251" s="62"/>
      <c r="AA251" s="23"/>
      <c r="AB251" s="19"/>
      <c r="AD251" s="31"/>
      <c r="AF251" s="46"/>
    </row>
    <row r="252" spans="1:35" ht="12" customHeight="1" x14ac:dyDescent="0.2">
      <c r="A252" s="94" t="s">
        <v>205</v>
      </c>
      <c r="B252" s="7">
        <v>2150</v>
      </c>
      <c r="C252" s="89">
        <f>C232-C250</f>
        <v>0</v>
      </c>
      <c r="D252" s="62"/>
      <c r="E252" s="62"/>
      <c r="F252" s="62"/>
      <c r="AA252" s="23">
        <f t="shared" si="9"/>
        <v>0</v>
      </c>
      <c r="AB252" s="19">
        <f t="shared" si="10"/>
        <v>2017</v>
      </c>
      <c r="AC252" s="41" t="s">
        <v>1</v>
      </c>
      <c r="AD252" s="32">
        <v>2150</v>
      </c>
      <c r="AE252" s="41" t="s">
        <v>245</v>
      </c>
      <c r="AF252" s="46">
        <f>C252</f>
        <v>0</v>
      </c>
    </row>
    <row r="253" spans="1:35" ht="12" customHeight="1" x14ac:dyDescent="0.2">
      <c r="A253" s="6" t="s">
        <v>0</v>
      </c>
      <c r="B253" s="6"/>
      <c r="C253" s="62"/>
      <c r="D253" s="62"/>
      <c r="E253" s="62"/>
      <c r="F253" s="62"/>
      <c r="AA253" s="23"/>
      <c r="AB253" s="19"/>
      <c r="AD253" s="32"/>
      <c r="AF253" s="21"/>
      <c r="AH253" s="21"/>
      <c r="AI253" s="21"/>
    </row>
    <row r="254" spans="1:35" ht="12" customHeight="1" x14ac:dyDescent="0.2">
      <c r="A254" s="6"/>
      <c r="B254" s="6"/>
      <c r="C254" s="62"/>
      <c r="D254" s="62"/>
      <c r="E254" s="62"/>
      <c r="F254" s="62"/>
      <c r="AA254" s="23"/>
      <c r="AB254" s="19"/>
      <c r="AD254" s="32"/>
      <c r="AF254" s="21"/>
      <c r="AH254" s="21"/>
      <c r="AI254" s="21"/>
    </row>
    <row r="255" spans="1:35" s="8" customFormat="1" ht="12" customHeight="1" x14ac:dyDescent="0.2">
      <c r="A255" s="19"/>
      <c r="B255" s="19"/>
      <c r="C255" s="21"/>
      <c r="D255" s="21"/>
      <c r="E255" s="21"/>
      <c r="F255" s="21"/>
      <c r="G255" s="12"/>
      <c r="Z255" s="3"/>
      <c r="AA255" s="23"/>
      <c r="AB255" s="19"/>
      <c r="AC255" s="41"/>
      <c r="AD255" s="32"/>
      <c r="AE255" s="41"/>
      <c r="AF255" s="21"/>
      <c r="AG255" s="19"/>
      <c r="AH255" s="21"/>
      <c r="AI255" s="21"/>
    </row>
    <row r="256" spans="1:35" ht="12" customHeight="1" x14ac:dyDescent="0.2">
      <c r="A256" s="30" t="s">
        <v>207</v>
      </c>
      <c r="B256" s="20"/>
      <c r="C256" s="28"/>
      <c r="D256" s="28"/>
      <c r="E256" s="28"/>
      <c r="F256" s="28" t="s">
        <v>182</v>
      </c>
      <c r="AA256" s="23"/>
      <c r="AB256" s="19"/>
      <c r="AD256" s="32"/>
      <c r="AF256" s="21"/>
      <c r="AH256" s="21"/>
      <c r="AI256" s="21"/>
    </row>
    <row r="257" spans="1:35" ht="12" customHeight="1" x14ac:dyDescent="0.2">
      <c r="A257" s="60"/>
      <c r="B257" s="60"/>
      <c r="C257" s="97"/>
      <c r="D257" s="97"/>
      <c r="E257" s="97"/>
      <c r="F257" s="97"/>
      <c r="AA257" s="23"/>
      <c r="AB257" s="19"/>
      <c r="AD257" s="32"/>
      <c r="AF257" s="21"/>
      <c r="AH257" s="21"/>
      <c r="AI257" s="21"/>
    </row>
    <row r="258" spans="1:35" ht="12" customHeight="1" x14ac:dyDescent="0.2">
      <c r="A258" s="60"/>
      <c r="B258" s="60"/>
      <c r="C258" s="184" t="s">
        <v>108</v>
      </c>
      <c r="D258" s="184"/>
      <c r="E258" s="184" t="s">
        <v>208</v>
      </c>
      <c r="F258" s="184"/>
      <c r="AA258" s="23"/>
      <c r="AB258" s="19"/>
      <c r="AD258" s="32"/>
      <c r="AF258" s="21"/>
      <c r="AH258" s="21"/>
      <c r="AI258" s="21"/>
    </row>
    <row r="259" spans="1:35" ht="12" customHeight="1" x14ac:dyDescent="0.2">
      <c r="A259" s="60"/>
      <c r="B259" s="60"/>
      <c r="C259" s="98" t="s">
        <v>109</v>
      </c>
      <c r="D259" s="99" t="s">
        <v>110</v>
      </c>
      <c r="E259" s="99" t="s">
        <v>199</v>
      </c>
      <c r="F259" s="99" t="s">
        <v>320</v>
      </c>
      <c r="AA259" s="23"/>
      <c r="AB259" s="19"/>
      <c r="AD259" s="32"/>
      <c r="AF259" s="21"/>
      <c r="AH259" s="21"/>
      <c r="AI259" s="21"/>
    </row>
    <row r="260" spans="1:35" ht="12" customHeight="1" x14ac:dyDescent="0.2">
      <c r="A260" s="60"/>
      <c r="B260" s="60"/>
      <c r="C260" s="98" t="s">
        <v>111</v>
      </c>
      <c r="D260" s="99" t="s">
        <v>280</v>
      </c>
      <c r="E260" s="99" t="s">
        <v>200</v>
      </c>
      <c r="F260" s="99" t="s">
        <v>322</v>
      </c>
      <c r="AA260" s="23"/>
      <c r="AB260" s="19"/>
      <c r="AD260" s="32"/>
      <c r="AF260" s="21"/>
      <c r="AH260" s="21"/>
      <c r="AI260" s="21"/>
    </row>
    <row r="261" spans="1:35" ht="12" customHeight="1" x14ac:dyDescent="0.2">
      <c r="A261" s="60"/>
      <c r="B261" s="60"/>
      <c r="C261" s="98" t="s">
        <v>226</v>
      </c>
      <c r="D261" s="99" t="s">
        <v>112</v>
      </c>
      <c r="E261" s="99" t="s">
        <v>201</v>
      </c>
      <c r="F261" s="99" t="s">
        <v>321</v>
      </c>
      <c r="AA261" s="23"/>
      <c r="AB261" s="19"/>
      <c r="AD261" s="32"/>
      <c r="AF261" s="21"/>
      <c r="AH261" s="21"/>
      <c r="AI261" s="21"/>
    </row>
    <row r="262" spans="1:35" ht="12" customHeight="1" x14ac:dyDescent="0.2">
      <c r="A262" s="7"/>
      <c r="B262" s="7"/>
      <c r="C262" s="100"/>
      <c r="D262" s="100"/>
      <c r="E262" s="100"/>
      <c r="F262" s="100"/>
      <c r="AA262" s="23"/>
      <c r="AB262" s="19"/>
      <c r="AD262" s="32"/>
      <c r="AF262" s="21"/>
      <c r="AH262" s="21"/>
      <c r="AI262" s="21"/>
    </row>
    <row r="263" spans="1:35" ht="12" customHeight="1" x14ac:dyDescent="0.2">
      <c r="A263" s="6"/>
      <c r="B263" s="6"/>
      <c r="C263" s="64">
        <v>1</v>
      </c>
      <c r="D263" s="64">
        <v>2</v>
      </c>
      <c r="E263" s="103">
        <v>3</v>
      </c>
      <c r="F263" s="103">
        <v>4</v>
      </c>
      <c r="AA263" s="23"/>
      <c r="AB263" s="19"/>
      <c r="AD263" s="32"/>
      <c r="AF263" s="21"/>
      <c r="AH263" s="21"/>
      <c r="AI263" s="21"/>
    </row>
    <row r="264" spans="1:35" ht="12" customHeight="1" x14ac:dyDescent="0.2">
      <c r="A264" s="6" t="s">
        <v>31</v>
      </c>
      <c r="B264" s="6">
        <v>2200</v>
      </c>
      <c r="C264" s="95"/>
      <c r="D264" s="95"/>
      <c r="E264" s="95"/>
      <c r="F264" s="95"/>
      <c r="AA264" s="23"/>
      <c r="AB264" s="19"/>
      <c r="AC264" s="41" t="s">
        <v>1</v>
      </c>
      <c r="AD264" s="19">
        <v>2200</v>
      </c>
      <c r="AE264" s="41" t="s">
        <v>246</v>
      </c>
      <c r="AF264" s="46"/>
      <c r="AG264" s="50"/>
      <c r="AH264" s="51"/>
      <c r="AI264" s="57"/>
    </row>
    <row r="265" spans="1:35" ht="12" customHeight="1" x14ac:dyDescent="0.2">
      <c r="A265" s="6" t="s">
        <v>32</v>
      </c>
      <c r="B265" s="6">
        <v>2210</v>
      </c>
      <c r="C265" s="101"/>
      <c r="D265" s="101"/>
      <c r="E265" s="101"/>
      <c r="F265" s="101"/>
      <c r="AA265" s="23">
        <f t="shared" si="9"/>
        <v>0</v>
      </c>
      <c r="AB265" s="19">
        <f t="shared" si="10"/>
        <v>2017</v>
      </c>
      <c r="AC265" s="41" t="s">
        <v>1</v>
      </c>
      <c r="AD265" s="19">
        <v>2210</v>
      </c>
      <c r="AE265" s="41" t="s">
        <v>246</v>
      </c>
      <c r="AF265" s="46">
        <f t="shared" ref="AF265:AF306" si="13">C265</f>
        <v>0</v>
      </c>
      <c r="AG265" s="50">
        <f t="shared" ref="AG265:AG306" si="14">D265</f>
        <v>0</v>
      </c>
      <c r="AH265" s="51">
        <f t="shared" ref="AH265:AH306" si="15">E265</f>
        <v>0</v>
      </c>
      <c r="AI265" s="57">
        <f t="shared" ref="AI265:AI306" si="16">F265</f>
        <v>0</v>
      </c>
    </row>
    <row r="266" spans="1:35" ht="12" customHeight="1" x14ac:dyDescent="0.2">
      <c r="A266" s="6" t="s">
        <v>33</v>
      </c>
      <c r="B266" s="6">
        <v>2220</v>
      </c>
      <c r="C266" s="101"/>
      <c r="D266" s="101"/>
      <c r="E266" s="101"/>
      <c r="F266" s="101"/>
      <c r="AA266" s="23">
        <f t="shared" si="9"/>
        <v>0</v>
      </c>
      <c r="AB266" s="19">
        <f t="shared" si="10"/>
        <v>2017</v>
      </c>
      <c r="AC266" s="41" t="s">
        <v>1</v>
      </c>
      <c r="AD266" s="19">
        <v>2220</v>
      </c>
      <c r="AE266" s="41" t="s">
        <v>246</v>
      </c>
      <c r="AF266" s="46">
        <f t="shared" si="13"/>
        <v>0</v>
      </c>
      <c r="AG266" s="50">
        <f t="shared" si="14"/>
        <v>0</v>
      </c>
      <c r="AH266" s="51">
        <f t="shared" si="15"/>
        <v>0</v>
      </c>
      <c r="AI266" s="57">
        <f t="shared" si="16"/>
        <v>0</v>
      </c>
    </row>
    <row r="267" spans="1:35" ht="12" customHeight="1" x14ac:dyDescent="0.2">
      <c r="A267" s="6" t="s">
        <v>34</v>
      </c>
      <c r="B267" s="6">
        <v>2230</v>
      </c>
      <c r="C267" s="101"/>
      <c r="D267" s="101"/>
      <c r="E267" s="101"/>
      <c r="F267" s="101"/>
      <c r="AA267" s="23">
        <f t="shared" si="9"/>
        <v>0</v>
      </c>
      <c r="AB267" s="19">
        <f t="shared" si="10"/>
        <v>2017</v>
      </c>
      <c r="AC267" s="41" t="s">
        <v>1</v>
      </c>
      <c r="AD267" s="19">
        <v>2230</v>
      </c>
      <c r="AE267" s="41" t="s">
        <v>246</v>
      </c>
      <c r="AF267" s="46">
        <f t="shared" si="13"/>
        <v>0</v>
      </c>
      <c r="AG267" s="50">
        <f t="shared" si="14"/>
        <v>0</v>
      </c>
      <c r="AH267" s="51">
        <f t="shared" si="15"/>
        <v>0</v>
      </c>
      <c r="AI267" s="57">
        <f t="shared" si="16"/>
        <v>0</v>
      </c>
    </row>
    <row r="268" spans="1:35" ht="12" customHeight="1" x14ac:dyDescent="0.2">
      <c r="A268" s="6" t="s">
        <v>35</v>
      </c>
      <c r="B268" s="6">
        <v>2240</v>
      </c>
      <c r="C268" s="95"/>
      <c r="D268" s="95"/>
      <c r="E268" s="95"/>
      <c r="F268" s="95"/>
      <c r="AA268" s="23"/>
      <c r="AB268" s="19"/>
      <c r="AC268" s="41" t="s">
        <v>1</v>
      </c>
      <c r="AD268" s="19">
        <v>2240</v>
      </c>
      <c r="AE268" s="41" t="s">
        <v>246</v>
      </c>
      <c r="AF268" s="46">
        <f t="shared" si="13"/>
        <v>0</v>
      </c>
      <c r="AG268" s="50">
        <f t="shared" si="14"/>
        <v>0</v>
      </c>
      <c r="AH268" s="51">
        <f t="shared" si="15"/>
        <v>0</v>
      </c>
      <c r="AI268" s="57">
        <f t="shared" si="16"/>
        <v>0</v>
      </c>
    </row>
    <row r="269" spans="1:35" ht="12" customHeight="1" x14ac:dyDescent="0.2">
      <c r="A269" s="6" t="s">
        <v>36</v>
      </c>
      <c r="B269" s="6">
        <v>2250</v>
      </c>
      <c r="C269" s="101"/>
      <c r="D269" s="101"/>
      <c r="E269" s="101"/>
      <c r="F269" s="101"/>
      <c r="AA269" s="23">
        <f t="shared" si="9"/>
        <v>0</v>
      </c>
      <c r="AB269" s="19">
        <f t="shared" si="10"/>
        <v>2017</v>
      </c>
      <c r="AC269" s="41" t="s">
        <v>1</v>
      </c>
      <c r="AD269" s="19">
        <v>2250</v>
      </c>
      <c r="AE269" s="41" t="s">
        <v>246</v>
      </c>
      <c r="AF269" s="46">
        <f t="shared" si="13"/>
        <v>0</v>
      </c>
      <c r="AG269" s="50">
        <f t="shared" si="14"/>
        <v>0</v>
      </c>
      <c r="AH269" s="51">
        <f t="shared" si="15"/>
        <v>0</v>
      </c>
      <c r="AI269" s="57">
        <f t="shared" si="16"/>
        <v>0</v>
      </c>
    </row>
    <row r="270" spans="1:35" ht="12" customHeight="1" x14ac:dyDescent="0.2">
      <c r="A270" s="6" t="s">
        <v>37</v>
      </c>
      <c r="B270" s="6">
        <v>2260</v>
      </c>
      <c r="C270" s="101"/>
      <c r="D270" s="101"/>
      <c r="E270" s="101"/>
      <c r="F270" s="101"/>
      <c r="AA270" s="23">
        <f t="shared" si="9"/>
        <v>0</v>
      </c>
      <c r="AB270" s="19">
        <f t="shared" si="10"/>
        <v>2017</v>
      </c>
      <c r="AC270" s="41" t="s">
        <v>1</v>
      </c>
      <c r="AD270" s="19">
        <v>2260</v>
      </c>
      <c r="AE270" s="41" t="s">
        <v>246</v>
      </c>
      <c r="AF270" s="46">
        <f t="shared" si="13"/>
        <v>0</v>
      </c>
      <c r="AG270" s="50">
        <f t="shared" si="14"/>
        <v>0</v>
      </c>
      <c r="AH270" s="51">
        <f t="shared" si="15"/>
        <v>0</v>
      </c>
      <c r="AI270" s="57">
        <f t="shared" si="16"/>
        <v>0</v>
      </c>
    </row>
    <row r="271" spans="1:35" ht="12" customHeight="1" x14ac:dyDescent="0.2">
      <c r="A271" s="6" t="s">
        <v>38</v>
      </c>
      <c r="B271" s="6">
        <v>2270</v>
      </c>
      <c r="C271" s="101"/>
      <c r="D271" s="101"/>
      <c r="E271" s="101"/>
      <c r="F271" s="101"/>
      <c r="AA271" s="23">
        <f t="shared" si="9"/>
        <v>0</v>
      </c>
      <c r="AB271" s="19">
        <f t="shared" si="10"/>
        <v>2017</v>
      </c>
      <c r="AC271" s="41" t="s">
        <v>1</v>
      </c>
      <c r="AD271" s="19">
        <v>2270</v>
      </c>
      <c r="AE271" s="41" t="s">
        <v>246</v>
      </c>
      <c r="AF271" s="46">
        <f t="shared" si="13"/>
        <v>0</v>
      </c>
      <c r="AG271" s="50">
        <f t="shared" si="14"/>
        <v>0</v>
      </c>
      <c r="AH271" s="51">
        <f t="shared" si="15"/>
        <v>0</v>
      </c>
      <c r="AI271" s="57">
        <f t="shared" si="16"/>
        <v>0</v>
      </c>
    </row>
    <row r="272" spans="1:35" ht="12" customHeight="1" x14ac:dyDescent="0.2">
      <c r="A272" s="6" t="s">
        <v>39</v>
      </c>
      <c r="B272" s="6">
        <v>2280</v>
      </c>
      <c r="C272" s="101"/>
      <c r="D272" s="101"/>
      <c r="E272" s="101"/>
      <c r="F272" s="101"/>
      <c r="AA272" s="23">
        <f t="shared" si="9"/>
        <v>0</v>
      </c>
      <c r="AB272" s="19">
        <f t="shared" si="10"/>
        <v>2017</v>
      </c>
      <c r="AC272" s="41" t="s">
        <v>1</v>
      </c>
      <c r="AD272" s="19">
        <v>2280</v>
      </c>
      <c r="AE272" s="41" t="s">
        <v>246</v>
      </c>
      <c r="AF272" s="46">
        <f t="shared" si="13"/>
        <v>0</v>
      </c>
      <c r="AG272" s="50">
        <f t="shared" si="14"/>
        <v>0</v>
      </c>
      <c r="AH272" s="51">
        <f t="shared" si="15"/>
        <v>0</v>
      </c>
      <c r="AI272" s="57">
        <f>F272</f>
        <v>0</v>
      </c>
    </row>
    <row r="273" spans="1:35" ht="12" customHeight="1" x14ac:dyDescent="0.2">
      <c r="A273" s="6" t="s">
        <v>40</v>
      </c>
      <c r="B273" s="6">
        <v>2290</v>
      </c>
      <c r="C273" s="101"/>
      <c r="D273" s="101"/>
      <c r="E273" s="101"/>
      <c r="F273" s="101"/>
      <c r="AA273" s="23">
        <f t="shared" si="9"/>
        <v>0</v>
      </c>
      <c r="AB273" s="19">
        <f t="shared" si="10"/>
        <v>2017</v>
      </c>
      <c r="AC273" s="41" t="s">
        <v>1</v>
      </c>
      <c r="AD273" s="19">
        <v>2290</v>
      </c>
      <c r="AE273" s="41" t="s">
        <v>246</v>
      </c>
      <c r="AF273" s="46">
        <f t="shared" si="13"/>
        <v>0</v>
      </c>
      <c r="AG273" s="50">
        <f t="shared" si="14"/>
        <v>0</v>
      </c>
      <c r="AH273" s="51">
        <f t="shared" si="15"/>
        <v>0</v>
      </c>
      <c r="AI273" s="57">
        <f t="shared" si="16"/>
        <v>0</v>
      </c>
    </row>
    <row r="274" spans="1:35" ht="12" customHeight="1" x14ac:dyDescent="0.2">
      <c r="A274" s="6" t="s">
        <v>303</v>
      </c>
      <c r="B274" s="6">
        <v>2300</v>
      </c>
      <c r="C274" s="101"/>
      <c r="D274" s="101"/>
      <c r="E274" s="101"/>
      <c r="F274" s="101"/>
      <c r="AA274" s="23">
        <f t="shared" si="9"/>
        <v>0</v>
      </c>
      <c r="AB274" s="19">
        <f t="shared" si="10"/>
        <v>2017</v>
      </c>
      <c r="AC274" s="41" t="s">
        <v>1</v>
      </c>
      <c r="AD274" s="19">
        <v>2300</v>
      </c>
      <c r="AE274" s="41" t="s">
        <v>246</v>
      </c>
      <c r="AF274" s="46">
        <f t="shared" si="13"/>
        <v>0</v>
      </c>
      <c r="AG274" s="50">
        <f t="shared" si="14"/>
        <v>0</v>
      </c>
      <c r="AH274" s="51">
        <f t="shared" si="15"/>
        <v>0</v>
      </c>
      <c r="AI274" s="57">
        <f t="shared" si="16"/>
        <v>0</v>
      </c>
    </row>
    <row r="275" spans="1:35" ht="12" customHeight="1" x14ac:dyDescent="0.2">
      <c r="A275" s="6" t="s">
        <v>42</v>
      </c>
      <c r="B275" s="6">
        <v>2310</v>
      </c>
      <c r="C275" s="95"/>
      <c r="D275" s="95"/>
      <c r="E275" s="95"/>
      <c r="F275" s="95"/>
      <c r="AA275" s="23"/>
      <c r="AB275" s="19"/>
      <c r="AC275" s="41" t="s">
        <v>1</v>
      </c>
      <c r="AD275" s="19">
        <v>2310</v>
      </c>
      <c r="AE275" s="41" t="s">
        <v>246</v>
      </c>
      <c r="AF275" s="46">
        <f t="shared" si="13"/>
        <v>0</v>
      </c>
      <c r="AG275" s="50">
        <f t="shared" si="14"/>
        <v>0</v>
      </c>
      <c r="AH275" s="51">
        <f t="shared" si="15"/>
        <v>0</v>
      </c>
      <c r="AI275" s="57">
        <f t="shared" si="16"/>
        <v>0</v>
      </c>
    </row>
    <row r="276" spans="1:35" ht="12" customHeight="1" x14ac:dyDescent="0.2">
      <c r="A276" s="6" t="s">
        <v>43</v>
      </c>
      <c r="B276" s="6">
        <v>2320</v>
      </c>
      <c r="C276" s="101"/>
      <c r="D276" s="101"/>
      <c r="E276" s="101"/>
      <c r="F276" s="101"/>
      <c r="AA276" s="23">
        <f t="shared" si="9"/>
        <v>0</v>
      </c>
      <c r="AB276" s="19">
        <f t="shared" si="10"/>
        <v>2017</v>
      </c>
      <c r="AC276" s="41" t="s">
        <v>1</v>
      </c>
      <c r="AD276" s="19">
        <v>2320</v>
      </c>
      <c r="AE276" s="41" t="s">
        <v>246</v>
      </c>
      <c r="AF276" s="46">
        <f t="shared" si="13"/>
        <v>0</v>
      </c>
      <c r="AG276" s="50">
        <f t="shared" si="14"/>
        <v>0</v>
      </c>
      <c r="AH276" s="51">
        <f t="shared" si="15"/>
        <v>0</v>
      </c>
      <c r="AI276" s="57">
        <f t="shared" si="16"/>
        <v>0</v>
      </c>
    </row>
    <row r="277" spans="1:35" ht="12" customHeight="1" x14ac:dyDescent="0.2">
      <c r="A277" s="6" t="s">
        <v>44</v>
      </c>
      <c r="B277" s="6">
        <v>2330</v>
      </c>
      <c r="C277" s="101"/>
      <c r="D277" s="101"/>
      <c r="E277" s="101"/>
      <c r="F277" s="101"/>
      <c r="AA277" s="23">
        <f t="shared" ref="AA277:AA348" si="17">$AA$1</f>
        <v>0</v>
      </c>
      <c r="AB277" s="19">
        <f t="shared" ref="AB277:AB348" si="18">$AB$1</f>
        <v>2017</v>
      </c>
      <c r="AC277" s="41" t="s">
        <v>1</v>
      </c>
      <c r="AD277" s="19">
        <v>2330</v>
      </c>
      <c r="AE277" s="41" t="s">
        <v>246</v>
      </c>
      <c r="AF277" s="46">
        <f t="shared" si="13"/>
        <v>0</v>
      </c>
      <c r="AG277" s="50">
        <f t="shared" si="14"/>
        <v>0</v>
      </c>
      <c r="AH277" s="51">
        <f t="shared" si="15"/>
        <v>0</v>
      </c>
      <c r="AI277" s="57">
        <f t="shared" si="16"/>
        <v>0</v>
      </c>
    </row>
    <row r="278" spans="1:35" ht="12" customHeight="1" x14ac:dyDescent="0.2">
      <c r="A278" s="6" t="s">
        <v>45</v>
      </c>
      <c r="B278" s="6">
        <v>2340</v>
      </c>
      <c r="C278" s="101"/>
      <c r="D278" s="101"/>
      <c r="E278" s="101"/>
      <c r="F278" s="101"/>
      <c r="AA278" s="23">
        <f t="shared" si="17"/>
        <v>0</v>
      </c>
      <c r="AB278" s="19">
        <f t="shared" si="18"/>
        <v>2017</v>
      </c>
      <c r="AC278" s="41" t="s">
        <v>1</v>
      </c>
      <c r="AD278" s="19">
        <v>2340</v>
      </c>
      <c r="AE278" s="41" t="s">
        <v>246</v>
      </c>
      <c r="AF278" s="46">
        <f t="shared" si="13"/>
        <v>0</v>
      </c>
      <c r="AG278" s="50">
        <f t="shared" si="14"/>
        <v>0</v>
      </c>
      <c r="AH278" s="51">
        <f t="shared" si="15"/>
        <v>0</v>
      </c>
      <c r="AI278" s="57">
        <f t="shared" si="16"/>
        <v>0</v>
      </c>
    </row>
    <row r="279" spans="1:35" ht="12" customHeight="1" x14ac:dyDescent="0.2">
      <c r="A279" s="6" t="s">
        <v>46</v>
      </c>
      <c r="B279" s="6">
        <v>2350</v>
      </c>
      <c r="C279" s="101"/>
      <c r="D279" s="101"/>
      <c r="E279" s="101"/>
      <c r="F279" s="101"/>
      <c r="AA279" s="23">
        <f t="shared" si="17"/>
        <v>0</v>
      </c>
      <c r="AB279" s="19">
        <f t="shared" si="18"/>
        <v>2017</v>
      </c>
      <c r="AC279" s="41" t="s">
        <v>1</v>
      </c>
      <c r="AD279" s="19">
        <v>2350</v>
      </c>
      <c r="AE279" s="41" t="s">
        <v>246</v>
      </c>
      <c r="AF279" s="46">
        <f t="shared" si="13"/>
        <v>0</v>
      </c>
      <c r="AG279" s="50">
        <f t="shared" si="14"/>
        <v>0</v>
      </c>
      <c r="AH279" s="51">
        <f t="shared" si="15"/>
        <v>0</v>
      </c>
      <c r="AI279" s="57">
        <f t="shared" si="16"/>
        <v>0</v>
      </c>
    </row>
    <row r="280" spans="1:35" ht="12" customHeight="1" x14ac:dyDescent="0.2">
      <c r="A280" s="6" t="s">
        <v>47</v>
      </c>
      <c r="B280" s="6">
        <v>2360</v>
      </c>
      <c r="C280" s="101"/>
      <c r="D280" s="101"/>
      <c r="E280" s="101"/>
      <c r="F280" s="101"/>
      <c r="AA280" s="23">
        <f t="shared" si="17"/>
        <v>0</v>
      </c>
      <c r="AB280" s="19">
        <f t="shared" si="18"/>
        <v>2017</v>
      </c>
      <c r="AC280" s="41" t="s">
        <v>1</v>
      </c>
      <c r="AD280" s="19">
        <v>2360</v>
      </c>
      <c r="AE280" s="41" t="s">
        <v>246</v>
      </c>
      <c r="AF280" s="46">
        <f t="shared" si="13"/>
        <v>0</v>
      </c>
      <c r="AG280" s="50">
        <f t="shared" si="14"/>
        <v>0</v>
      </c>
      <c r="AH280" s="51">
        <f t="shared" si="15"/>
        <v>0</v>
      </c>
      <c r="AI280" s="57">
        <f t="shared" si="16"/>
        <v>0</v>
      </c>
    </row>
    <row r="281" spans="1:35" ht="12" customHeight="1" x14ac:dyDescent="0.2">
      <c r="A281" s="6" t="s">
        <v>48</v>
      </c>
      <c r="B281" s="6">
        <v>2370</v>
      </c>
      <c r="C281" s="101"/>
      <c r="D281" s="101"/>
      <c r="E281" s="101"/>
      <c r="F281" s="101"/>
      <c r="AA281" s="23">
        <f t="shared" si="17"/>
        <v>0</v>
      </c>
      <c r="AB281" s="19">
        <f t="shared" si="18"/>
        <v>2017</v>
      </c>
      <c r="AC281" s="41" t="s">
        <v>1</v>
      </c>
      <c r="AD281" s="19">
        <v>2370</v>
      </c>
      <c r="AE281" s="41" t="s">
        <v>246</v>
      </c>
      <c r="AF281" s="46">
        <f t="shared" si="13"/>
        <v>0</v>
      </c>
      <c r="AG281" s="50">
        <f t="shared" si="14"/>
        <v>0</v>
      </c>
      <c r="AH281" s="51">
        <f t="shared" si="15"/>
        <v>0</v>
      </c>
      <c r="AI281" s="57">
        <f t="shared" si="16"/>
        <v>0</v>
      </c>
    </row>
    <row r="282" spans="1:35" ht="12" customHeight="1" x14ac:dyDescent="0.2">
      <c r="A282" s="6" t="s">
        <v>49</v>
      </c>
      <c r="B282" s="6">
        <v>2380</v>
      </c>
      <c r="C282" s="95"/>
      <c r="D282" s="95"/>
      <c r="E282" s="95"/>
      <c r="F282" s="95"/>
      <c r="AA282" s="23"/>
      <c r="AB282" s="19"/>
      <c r="AC282" s="41" t="s">
        <v>1</v>
      </c>
      <c r="AD282" s="19">
        <v>2380</v>
      </c>
      <c r="AE282" s="41" t="s">
        <v>246</v>
      </c>
      <c r="AF282" s="46">
        <f t="shared" si="13"/>
        <v>0</v>
      </c>
      <c r="AG282" s="50">
        <f t="shared" si="14"/>
        <v>0</v>
      </c>
      <c r="AH282" s="51">
        <f t="shared" si="15"/>
        <v>0</v>
      </c>
      <c r="AI282" s="57">
        <f t="shared" si="16"/>
        <v>0</v>
      </c>
    </row>
    <row r="283" spans="1:35" ht="12" customHeight="1" x14ac:dyDescent="0.2">
      <c r="A283" s="6" t="s">
        <v>50</v>
      </c>
      <c r="B283" s="6">
        <v>2390</v>
      </c>
      <c r="C283" s="101"/>
      <c r="D283" s="101"/>
      <c r="E283" s="101"/>
      <c r="F283" s="101"/>
      <c r="AA283" s="23">
        <f t="shared" si="17"/>
        <v>0</v>
      </c>
      <c r="AB283" s="19">
        <f t="shared" si="18"/>
        <v>2017</v>
      </c>
      <c r="AC283" s="41" t="s">
        <v>1</v>
      </c>
      <c r="AD283" s="19">
        <v>2390</v>
      </c>
      <c r="AE283" s="41" t="s">
        <v>246</v>
      </c>
      <c r="AF283" s="46">
        <f t="shared" si="13"/>
        <v>0</v>
      </c>
      <c r="AG283" s="50">
        <f t="shared" si="14"/>
        <v>0</v>
      </c>
      <c r="AH283" s="51">
        <f t="shared" si="15"/>
        <v>0</v>
      </c>
      <c r="AI283" s="57">
        <f t="shared" si="16"/>
        <v>0</v>
      </c>
    </row>
    <row r="284" spans="1:35" ht="12" customHeight="1" x14ac:dyDescent="0.2">
      <c r="A284" s="6" t="s">
        <v>51</v>
      </c>
      <c r="B284" s="6">
        <v>2400</v>
      </c>
      <c r="C284" s="101"/>
      <c r="D284" s="101"/>
      <c r="E284" s="101"/>
      <c r="F284" s="101"/>
      <c r="AA284" s="23">
        <f t="shared" si="17"/>
        <v>0</v>
      </c>
      <c r="AB284" s="19">
        <f t="shared" si="18"/>
        <v>2017</v>
      </c>
      <c r="AC284" s="41" t="s">
        <v>1</v>
      </c>
      <c r="AD284" s="19">
        <v>2400</v>
      </c>
      <c r="AE284" s="41" t="s">
        <v>246</v>
      </c>
      <c r="AF284" s="46">
        <f t="shared" si="13"/>
        <v>0</v>
      </c>
      <c r="AG284" s="50">
        <f t="shared" si="14"/>
        <v>0</v>
      </c>
      <c r="AH284" s="51">
        <f t="shared" si="15"/>
        <v>0</v>
      </c>
      <c r="AI284" s="57">
        <f t="shared" si="16"/>
        <v>0</v>
      </c>
    </row>
    <row r="285" spans="1:35" ht="12" customHeight="1" x14ac:dyDescent="0.2">
      <c r="A285" s="6" t="s">
        <v>52</v>
      </c>
      <c r="B285" s="6">
        <v>2410</v>
      </c>
      <c r="C285" s="101"/>
      <c r="D285" s="101"/>
      <c r="E285" s="101"/>
      <c r="F285" s="101"/>
      <c r="AA285" s="23">
        <f t="shared" si="17"/>
        <v>0</v>
      </c>
      <c r="AB285" s="19">
        <f t="shared" si="18"/>
        <v>2017</v>
      </c>
      <c r="AC285" s="41" t="s">
        <v>1</v>
      </c>
      <c r="AD285" s="19">
        <v>2410</v>
      </c>
      <c r="AE285" s="41" t="s">
        <v>246</v>
      </c>
      <c r="AF285" s="46">
        <f t="shared" si="13"/>
        <v>0</v>
      </c>
      <c r="AG285" s="50">
        <f t="shared" si="14"/>
        <v>0</v>
      </c>
      <c r="AH285" s="51">
        <f t="shared" si="15"/>
        <v>0</v>
      </c>
      <c r="AI285" s="57">
        <f t="shared" si="16"/>
        <v>0</v>
      </c>
    </row>
    <row r="286" spans="1:35" ht="12" customHeight="1" x14ac:dyDescent="0.2">
      <c r="A286" s="6" t="s">
        <v>53</v>
      </c>
      <c r="B286" s="6">
        <v>2420</v>
      </c>
      <c r="C286" s="101"/>
      <c r="D286" s="101"/>
      <c r="E286" s="101"/>
      <c r="F286" s="101"/>
      <c r="AA286" s="23">
        <f t="shared" si="17"/>
        <v>0</v>
      </c>
      <c r="AB286" s="19">
        <f t="shared" si="18"/>
        <v>2017</v>
      </c>
      <c r="AC286" s="41" t="s">
        <v>1</v>
      </c>
      <c r="AD286" s="19">
        <v>2420</v>
      </c>
      <c r="AE286" s="41" t="s">
        <v>246</v>
      </c>
      <c r="AF286" s="46">
        <f t="shared" si="13"/>
        <v>0</v>
      </c>
      <c r="AG286" s="50">
        <f t="shared" si="14"/>
        <v>0</v>
      </c>
      <c r="AH286" s="51">
        <f t="shared" si="15"/>
        <v>0</v>
      </c>
      <c r="AI286" s="57">
        <f t="shared" si="16"/>
        <v>0</v>
      </c>
    </row>
    <row r="287" spans="1:35" ht="12" customHeight="1" x14ac:dyDescent="0.2">
      <c r="A287" s="6" t="s">
        <v>54</v>
      </c>
      <c r="B287" s="6">
        <v>2430</v>
      </c>
      <c r="C287" s="95"/>
      <c r="D287" s="95"/>
      <c r="E287" s="95"/>
      <c r="F287" s="95"/>
      <c r="AA287" s="23"/>
      <c r="AB287" s="19"/>
      <c r="AC287" s="41" t="s">
        <v>1</v>
      </c>
      <c r="AD287" s="19">
        <v>2430</v>
      </c>
      <c r="AE287" s="41" t="s">
        <v>246</v>
      </c>
      <c r="AF287" s="46">
        <f t="shared" si="13"/>
        <v>0</v>
      </c>
      <c r="AG287" s="50">
        <f t="shared" si="14"/>
        <v>0</v>
      </c>
      <c r="AH287" s="51">
        <f t="shared" si="15"/>
        <v>0</v>
      </c>
      <c r="AI287" s="57">
        <f t="shared" si="16"/>
        <v>0</v>
      </c>
    </row>
    <row r="288" spans="1:35" ht="12" customHeight="1" x14ac:dyDescent="0.2">
      <c r="A288" s="6" t="s">
        <v>55</v>
      </c>
      <c r="B288" s="6">
        <v>2440</v>
      </c>
      <c r="C288" s="101"/>
      <c r="D288" s="101"/>
      <c r="E288" s="101"/>
      <c r="F288" s="101"/>
      <c r="AA288" s="23">
        <f t="shared" si="17"/>
        <v>0</v>
      </c>
      <c r="AB288" s="19">
        <f t="shared" si="18"/>
        <v>2017</v>
      </c>
      <c r="AC288" s="41" t="s">
        <v>1</v>
      </c>
      <c r="AD288" s="19">
        <v>2440</v>
      </c>
      <c r="AE288" s="41" t="s">
        <v>246</v>
      </c>
      <c r="AF288" s="46">
        <f t="shared" si="13"/>
        <v>0</v>
      </c>
      <c r="AG288" s="50">
        <f t="shared" si="14"/>
        <v>0</v>
      </c>
      <c r="AH288" s="51">
        <f t="shared" si="15"/>
        <v>0</v>
      </c>
      <c r="AI288" s="57">
        <f t="shared" si="16"/>
        <v>0</v>
      </c>
    </row>
    <row r="289" spans="1:35" ht="12" customHeight="1" x14ac:dyDescent="0.2">
      <c r="A289" s="6" t="s">
        <v>56</v>
      </c>
      <c r="B289" s="6">
        <v>2450</v>
      </c>
      <c r="C289" s="101"/>
      <c r="D289" s="101"/>
      <c r="E289" s="101"/>
      <c r="F289" s="101"/>
      <c r="AA289" s="23">
        <f t="shared" si="17"/>
        <v>0</v>
      </c>
      <c r="AB289" s="19">
        <f t="shared" si="18"/>
        <v>2017</v>
      </c>
      <c r="AC289" s="41" t="s">
        <v>1</v>
      </c>
      <c r="AD289" s="19">
        <v>2450</v>
      </c>
      <c r="AE289" s="41" t="s">
        <v>246</v>
      </c>
      <c r="AF289" s="46">
        <f t="shared" si="13"/>
        <v>0</v>
      </c>
      <c r="AG289" s="50">
        <f t="shared" si="14"/>
        <v>0</v>
      </c>
      <c r="AH289" s="51">
        <f t="shared" si="15"/>
        <v>0</v>
      </c>
      <c r="AI289" s="57">
        <f t="shared" si="16"/>
        <v>0</v>
      </c>
    </row>
    <row r="290" spans="1:35" ht="12" customHeight="1" x14ac:dyDescent="0.2">
      <c r="A290" s="6" t="s">
        <v>57</v>
      </c>
      <c r="B290" s="6">
        <v>2460</v>
      </c>
      <c r="C290" s="101"/>
      <c r="D290" s="101"/>
      <c r="E290" s="101"/>
      <c r="F290" s="101"/>
      <c r="AA290" s="23">
        <f t="shared" si="17"/>
        <v>0</v>
      </c>
      <c r="AB290" s="19">
        <f t="shared" si="18"/>
        <v>2017</v>
      </c>
      <c r="AC290" s="41" t="s">
        <v>1</v>
      </c>
      <c r="AD290" s="19">
        <v>2460</v>
      </c>
      <c r="AE290" s="41" t="s">
        <v>246</v>
      </c>
      <c r="AF290" s="46">
        <f t="shared" si="13"/>
        <v>0</v>
      </c>
      <c r="AG290" s="50">
        <f t="shared" si="14"/>
        <v>0</v>
      </c>
      <c r="AH290" s="51">
        <f t="shared" si="15"/>
        <v>0</v>
      </c>
      <c r="AI290" s="57">
        <f t="shared" si="16"/>
        <v>0</v>
      </c>
    </row>
    <row r="291" spans="1:35" ht="12" customHeight="1" x14ac:dyDescent="0.2">
      <c r="A291" s="6" t="s">
        <v>58</v>
      </c>
      <c r="B291" s="6">
        <v>2470</v>
      </c>
      <c r="C291" s="101"/>
      <c r="D291" s="101"/>
      <c r="E291" s="101"/>
      <c r="F291" s="101"/>
      <c r="AA291" s="23">
        <f t="shared" si="17"/>
        <v>0</v>
      </c>
      <c r="AB291" s="19">
        <f t="shared" si="18"/>
        <v>2017</v>
      </c>
      <c r="AC291" s="41" t="s">
        <v>1</v>
      </c>
      <c r="AD291" s="19">
        <v>2470</v>
      </c>
      <c r="AE291" s="41" t="s">
        <v>246</v>
      </c>
      <c r="AF291" s="46">
        <f t="shared" si="13"/>
        <v>0</v>
      </c>
      <c r="AG291" s="50">
        <f t="shared" si="14"/>
        <v>0</v>
      </c>
      <c r="AH291" s="51">
        <f t="shared" si="15"/>
        <v>0</v>
      </c>
      <c r="AI291" s="57">
        <f t="shared" si="16"/>
        <v>0</v>
      </c>
    </row>
    <row r="292" spans="1:35" ht="12" customHeight="1" x14ac:dyDescent="0.2">
      <c r="A292" s="6" t="s">
        <v>59</v>
      </c>
      <c r="B292" s="6">
        <v>2480</v>
      </c>
      <c r="C292" s="95"/>
      <c r="D292" s="95"/>
      <c r="E292" s="95"/>
      <c r="F292" s="95"/>
      <c r="AA292" s="23"/>
      <c r="AB292" s="19"/>
      <c r="AC292" s="41" t="s">
        <v>1</v>
      </c>
      <c r="AD292" s="19">
        <v>2480</v>
      </c>
      <c r="AE292" s="41" t="s">
        <v>246</v>
      </c>
      <c r="AF292" s="46">
        <f t="shared" si="13"/>
        <v>0</v>
      </c>
      <c r="AG292" s="50">
        <f t="shared" si="14"/>
        <v>0</v>
      </c>
      <c r="AH292" s="51">
        <f t="shared" si="15"/>
        <v>0</v>
      </c>
      <c r="AI292" s="57">
        <f t="shared" si="16"/>
        <v>0</v>
      </c>
    </row>
    <row r="293" spans="1:35" ht="12" customHeight="1" x14ac:dyDescent="0.2">
      <c r="A293" s="6" t="s">
        <v>60</v>
      </c>
      <c r="B293" s="6">
        <v>2490</v>
      </c>
      <c r="C293" s="101"/>
      <c r="D293" s="101"/>
      <c r="E293" s="101"/>
      <c r="F293" s="101"/>
      <c r="AA293" s="23">
        <f t="shared" si="17"/>
        <v>0</v>
      </c>
      <c r="AB293" s="19">
        <f t="shared" si="18"/>
        <v>2017</v>
      </c>
      <c r="AC293" s="41" t="s">
        <v>1</v>
      </c>
      <c r="AD293" s="19">
        <v>2490</v>
      </c>
      <c r="AE293" s="41" t="s">
        <v>246</v>
      </c>
      <c r="AF293" s="46">
        <f t="shared" si="13"/>
        <v>0</v>
      </c>
      <c r="AG293" s="50">
        <f t="shared" si="14"/>
        <v>0</v>
      </c>
      <c r="AH293" s="51">
        <f t="shared" si="15"/>
        <v>0</v>
      </c>
      <c r="AI293" s="57">
        <f t="shared" si="16"/>
        <v>0</v>
      </c>
    </row>
    <row r="294" spans="1:35" ht="12" customHeight="1" x14ac:dyDescent="0.2">
      <c r="A294" s="6" t="s">
        <v>61</v>
      </c>
      <c r="B294" s="6">
        <v>2500</v>
      </c>
      <c r="C294" s="101"/>
      <c r="D294" s="101"/>
      <c r="E294" s="101"/>
      <c r="F294" s="101"/>
      <c r="AA294" s="23">
        <f t="shared" si="17"/>
        <v>0</v>
      </c>
      <c r="AB294" s="19">
        <f t="shared" si="18"/>
        <v>2017</v>
      </c>
      <c r="AC294" s="41" t="s">
        <v>1</v>
      </c>
      <c r="AD294" s="19">
        <v>2500</v>
      </c>
      <c r="AE294" s="41" t="s">
        <v>246</v>
      </c>
      <c r="AF294" s="46">
        <f t="shared" si="13"/>
        <v>0</v>
      </c>
      <c r="AG294" s="50">
        <f t="shared" si="14"/>
        <v>0</v>
      </c>
      <c r="AH294" s="51">
        <f t="shared" si="15"/>
        <v>0</v>
      </c>
      <c r="AI294" s="57">
        <f t="shared" si="16"/>
        <v>0</v>
      </c>
    </row>
    <row r="295" spans="1:35" ht="12" customHeight="1" x14ac:dyDescent="0.2">
      <c r="A295" s="6" t="s">
        <v>62</v>
      </c>
      <c r="B295" s="6">
        <v>2510</v>
      </c>
      <c r="C295" s="101"/>
      <c r="D295" s="101"/>
      <c r="E295" s="101"/>
      <c r="F295" s="101"/>
      <c r="AA295" s="23">
        <f t="shared" si="17"/>
        <v>0</v>
      </c>
      <c r="AB295" s="19">
        <f t="shared" si="18"/>
        <v>2017</v>
      </c>
      <c r="AC295" s="41" t="s">
        <v>1</v>
      </c>
      <c r="AD295" s="19">
        <v>2510</v>
      </c>
      <c r="AE295" s="41" t="s">
        <v>246</v>
      </c>
      <c r="AF295" s="46">
        <f t="shared" si="13"/>
        <v>0</v>
      </c>
      <c r="AG295" s="50">
        <f t="shared" si="14"/>
        <v>0</v>
      </c>
      <c r="AH295" s="51">
        <f t="shared" si="15"/>
        <v>0</v>
      </c>
      <c r="AI295" s="57">
        <f t="shared" si="16"/>
        <v>0</v>
      </c>
    </row>
    <row r="296" spans="1:35" ht="12" customHeight="1" x14ac:dyDescent="0.2">
      <c r="A296" s="6" t="s">
        <v>304</v>
      </c>
      <c r="B296" s="6">
        <v>2520</v>
      </c>
      <c r="C296" s="101"/>
      <c r="D296" s="101"/>
      <c r="E296" s="101"/>
      <c r="F296" s="101"/>
      <c r="AA296" s="23">
        <f t="shared" si="17"/>
        <v>0</v>
      </c>
      <c r="AB296" s="19">
        <f t="shared" si="18"/>
        <v>2017</v>
      </c>
      <c r="AC296" s="41" t="s">
        <v>1</v>
      </c>
      <c r="AD296" s="19">
        <v>2520</v>
      </c>
      <c r="AE296" s="41" t="s">
        <v>246</v>
      </c>
      <c r="AF296" s="46">
        <f t="shared" si="13"/>
        <v>0</v>
      </c>
      <c r="AG296" s="50">
        <f t="shared" si="14"/>
        <v>0</v>
      </c>
      <c r="AH296" s="51">
        <f t="shared" si="15"/>
        <v>0</v>
      </c>
      <c r="AI296" s="57">
        <f t="shared" si="16"/>
        <v>0</v>
      </c>
    </row>
    <row r="297" spans="1:35" ht="12" customHeight="1" x14ac:dyDescent="0.2">
      <c r="A297" s="6" t="s">
        <v>64</v>
      </c>
      <c r="B297" s="6">
        <v>2530</v>
      </c>
      <c r="C297" s="101"/>
      <c r="D297" s="101"/>
      <c r="E297" s="101"/>
      <c r="F297" s="101"/>
      <c r="AA297" s="23">
        <f t="shared" si="17"/>
        <v>0</v>
      </c>
      <c r="AB297" s="19">
        <f t="shared" si="18"/>
        <v>2017</v>
      </c>
      <c r="AC297" s="41" t="s">
        <v>1</v>
      </c>
      <c r="AD297" s="19">
        <v>2530</v>
      </c>
      <c r="AE297" s="41" t="s">
        <v>246</v>
      </c>
      <c r="AF297" s="46">
        <f t="shared" si="13"/>
        <v>0</v>
      </c>
      <c r="AG297" s="50">
        <f t="shared" si="14"/>
        <v>0</v>
      </c>
      <c r="AH297" s="51">
        <f t="shared" si="15"/>
        <v>0</v>
      </c>
      <c r="AI297" s="57">
        <f t="shared" si="16"/>
        <v>0</v>
      </c>
    </row>
    <row r="298" spans="1:35" ht="12" customHeight="1" x14ac:dyDescent="0.2">
      <c r="A298" s="6" t="s">
        <v>65</v>
      </c>
      <c r="B298" s="6">
        <v>2540</v>
      </c>
      <c r="C298" s="101"/>
      <c r="D298" s="101"/>
      <c r="E298" s="101"/>
      <c r="F298" s="101"/>
      <c r="AA298" s="23">
        <f t="shared" si="17"/>
        <v>0</v>
      </c>
      <c r="AB298" s="19">
        <f t="shared" si="18"/>
        <v>2017</v>
      </c>
      <c r="AC298" s="41" t="s">
        <v>1</v>
      </c>
      <c r="AD298" s="19">
        <v>2540</v>
      </c>
      <c r="AE298" s="41" t="s">
        <v>246</v>
      </c>
      <c r="AF298" s="46">
        <f t="shared" si="13"/>
        <v>0</v>
      </c>
      <c r="AG298" s="50">
        <f t="shared" si="14"/>
        <v>0</v>
      </c>
      <c r="AH298" s="51">
        <f t="shared" si="15"/>
        <v>0</v>
      </c>
      <c r="AI298" s="57">
        <f t="shared" si="16"/>
        <v>0</v>
      </c>
    </row>
    <row r="299" spans="1:35" ht="12" customHeight="1" x14ac:dyDescent="0.2">
      <c r="A299" s="6" t="s">
        <v>66</v>
      </c>
      <c r="B299" s="6">
        <v>2550</v>
      </c>
      <c r="C299" s="95"/>
      <c r="D299" s="95"/>
      <c r="E299" s="95"/>
      <c r="F299" s="95"/>
      <c r="AA299" s="23"/>
      <c r="AB299" s="19"/>
      <c r="AC299" s="41" t="s">
        <v>1</v>
      </c>
      <c r="AD299" s="19">
        <v>2550</v>
      </c>
      <c r="AE299" s="41" t="s">
        <v>246</v>
      </c>
      <c r="AF299" s="46">
        <f t="shared" si="13"/>
        <v>0</v>
      </c>
      <c r="AG299" s="50">
        <f t="shared" si="14"/>
        <v>0</v>
      </c>
      <c r="AH299" s="51">
        <f t="shared" si="15"/>
        <v>0</v>
      </c>
      <c r="AI299" s="57">
        <f t="shared" si="16"/>
        <v>0</v>
      </c>
    </row>
    <row r="300" spans="1:35" ht="12" customHeight="1" x14ac:dyDescent="0.2">
      <c r="A300" s="6" t="s">
        <v>67</v>
      </c>
      <c r="B300" s="6">
        <v>2560</v>
      </c>
      <c r="C300" s="101"/>
      <c r="D300" s="101"/>
      <c r="E300" s="101"/>
      <c r="F300" s="101"/>
      <c r="AA300" s="23">
        <f t="shared" si="17"/>
        <v>0</v>
      </c>
      <c r="AB300" s="19">
        <f t="shared" si="18"/>
        <v>2017</v>
      </c>
      <c r="AC300" s="41" t="s">
        <v>1</v>
      </c>
      <c r="AD300" s="19">
        <v>2560</v>
      </c>
      <c r="AE300" s="41" t="s">
        <v>246</v>
      </c>
      <c r="AF300" s="46">
        <f t="shared" si="13"/>
        <v>0</v>
      </c>
      <c r="AG300" s="50">
        <f t="shared" si="14"/>
        <v>0</v>
      </c>
      <c r="AH300" s="51">
        <f t="shared" si="15"/>
        <v>0</v>
      </c>
      <c r="AI300" s="57">
        <f t="shared" si="16"/>
        <v>0</v>
      </c>
    </row>
    <row r="301" spans="1:35" ht="12" customHeight="1" x14ac:dyDescent="0.2">
      <c r="A301" s="6" t="s">
        <v>68</v>
      </c>
      <c r="B301" s="6">
        <v>2570</v>
      </c>
      <c r="C301" s="101"/>
      <c r="D301" s="101"/>
      <c r="E301" s="101"/>
      <c r="F301" s="101"/>
      <c r="AA301" s="23">
        <f t="shared" si="17"/>
        <v>0</v>
      </c>
      <c r="AB301" s="19">
        <f t="shared" si="18"/>
        <v>2017</v>
      </c>
      <c r="AC301" s="41" t="s">
        <v>1</v>
      </c>
      <c r="AD301" s="19">
        <v>2570</v>
      </c>
      <c r="AE301" s="41" t="s">
        <v>246</v>
      </c>
      <c r="AF301" s="46">
        <f t="shared" si="13"/>
        <v>0</v>
      </c>
      <c r="AG301" s="50">
        <f t="shared" si="14"/>
        <v>0</v>
      </c>
      <c r="AH301" s="51">
        <f t="shared" si="15"/>
        <v>0</v>
      </c>
      <c r="AI301" s="57">
        <f t="shared" si="16"/>
        <v>0</v>
      </c>
    </row>
    <row r="302" spans="1:35" ht="12" customHeight="1" x14ac:dyDescent="0.2">
      <c r="A302" s="6" t="s">
        <v>69</v>
      </c>
      <c r="B302" s="6">
        <v>2580</v>
      </c>
      <c r="C302" s="101"/>
      <c r="D302" s="101"/>
      <c r="E302" s="101"/>
      <c r="F302" s="101"/>
      <c r="AA302" s="23">
        <f t="shared" si="17"/>
        <v>0</v>
      </c>
      <c r="AB302" s="19">
        <f t="shared" si="18"/>
        <v>2017</v>
      </c>
      <c r="AC302" s="41" t="s">
        <v>1</v>
      </c>
      <c r="AD302" s="19">
        <v>2580</v>
      </c>
      <c r="AE302" s="41" t="s">
        <v>246</v>
      </c>
      <c r="AF302" s="46">
        <f t="shared" si="13"/>
        <v>0</v>
      </c>
      <c r="AG302" s="50">
        <f t="shared" si="14"/>
        <v>0</v>
      </c>
      <c r="AH302" s="51">
        <f t="shared" si="15"/>
        <v>0</v>
      </c>
      <c r="AI302" s="57">
        <f t="shared" si="16"/>
        <v>0</v>
      </c>
    </row>
    <row r="303" spans="1:35" ht="12" customHeight="1" x14ac:dyDescent="0.2">
      <c r="A303" s="6" t="s">
        <v>70</v>
      </c>
      <c r="B303" s="6">
        <v>2590</v>
      </c>
      <c r="C303" s="101"/>
      <c r="D303" s="101"/>
      <c r="E303" s="101"/>
      <c r="F303" s="101"/>
      <c r="AA303" s="23">
        <f t="shared" si="17"/>
        <v>0</v>
      </c>
      <c r="AB303" s="19">
        <f t="shared" si="18"/>
        <v>2017</v>
      </c>
      <c r="AC303" s="41" t="s">
        <v>1</v>
      </c>
      <c r="AD303" s="19">
        <v>2590</v>
      </c>
      <c r="AE303" s="41" t="s">
        <v>246</v>
      </c>
      <c r="AF303" s="46">
        <f t="shared" si="13"/>
        <v>0</v>
      </c>
      <c r="AG303" s="50">
        <f t="shared" si="14"/>
        <v>0</v>
      </c>
      <c r="AH303" s="51">
        <f t="shared" si="15"/>
        <v>0</v>
      </c>
      <c r="AI303" s="57">
        <f t="shared" si="16"/>
        <v>0</v>
      </c>
    </row>
    <row r="304" spans="1:35" ht="12" customHeight="1" x14ac:dyDescent="0.2">
      <c r="A304" s="6" t="s">
        <v>71</v>
      </c>
      <c r="B304" s="6">
        <v>2600</v>
      </c>
      <c r="C304" s="101"/>
      <c r="D304" s="101"/>
      <c r="E304" s="101"/>
      <c r="F304" s="101"/>
      <c r="AA304" s="23">
        <f t="shared" si="17"/>
        <v>0</v>
      </c>
      <c r="AB304" s="19">
        <f t="shared" si="18"/>
        <v>2017</v>
      </c>
      <c r="AC304" s="41" t="s">
        <v>1</v>
      </c>
      <c r="AD304" s="19">
        <v>2600</v>
      </c>
      <c r="AE304" s="41" t="s">
        <v>246</v>
      </c>
      <c r="AF304" s="46">
        <f t="shared" si="13"/>
        <v>0</v>
      </c>
      <c r="AG304" s="50">
        <f t="shared" si="14"/>
        <v>0</v>
      </c>
      <c r="AH304" s="51">
        <f t="shared" si="15"/>
        <v>0</v>
      </c>
      <c r="AI304" s="57">
        <f t="shared" si="16"/>
        <v>0</v>
      </c>
    </row>
    <row r="305" spans="1:35" ht="12" customHeight="1" x14ac:dyDescent="0.2">
      <c r="A305" s="6" t="s">
        <v>198</v>
      </c>
      <c r="B305" s="6">
        <v>2605</v>
      </c>
      <c r="C305" s="95"/>
      <c r="D305" s="95"/>
      <c r="E305" s="95"/>
      <c r="F305" s="95"/>
      <c r="AA305" s="23"/>
      <c r="AB305" s="19"/>
      <c r="AC305" s="41" t="s">
        <v>1</v>
      </c>
      <c r="AD305" s="19">
        <v>2605</v>
      </c>
      <c r="AE305" s="41" t="s">
        <v>246</v>
      </c>
      <c r="AF305" s="46">
        <f t="shared" si="13"/>
        <v>0</v>
      </c>
      <c r="AG305" s="50">
        <f t="shared" si="14"/>
        <v>0</v>
      </c>
      <c r="AH305" s="51">
        <f t="shared" si="15"/>
        <v>0</v>
      </c>
      <c r="AI305" s="57">
        <f t="shared" si="16"/>
        <v>0</v>
      </c>
    </row>
    <row r="306" spans="1:35" ht="12" customHeight="1" x14ac:dyDescent="0.2">
      <c r="A306" s="6" t="s">
        <v>196</v>
      </c>
      <c r="B306" s="6">
        <v>2606</v>
      </c>
      <c r="C306" s="101"/>
      <c r="D306" s="101"/>
      <c r="E306" s="101"/>
      <c r="F306" s="101"/>
      <c r="AA306" s="23">
        <f t="shared" si="17"/>
        <v>0</v>
      </c>
      <c r="AB306" s="19">
        <f t="shared" si="18"/>
        <v>2017</v>
      </c>
      <c r="AC306" s="41" t="s">
        <v>1</v>
      </c>
      <c r="AD306" s="19">
        <v>2606</v>
      </c>
      <c r="AE306" s="41" t="s">
        <v>246</v>
      </c>
      <c r="AF306" s="46">
        <f t="shared" si="13"/>
        <v>0</v>
      </c>
      <c r="AG306" s="50">
        <f t="shared" si="14"/>
        <v>0</v>
      </c>
      <c r="AH306" s="51">
        <f t="shared" si="15"/>
        <v>0</v>
      </c>
      <c r="AI306" s="57">
        <f t="shared" si="16"/>
        <v>0</v>
      </c>
    </row>
    <row r="307" spans="1:35" ht="12" customHeight="1" x14ac:dyDescent="0.2">
      <c r="A307" s="6" t="s">
        <v>197</v>
      </c>
      <c r="B307" s="6">
        <v>2607</v>
      </c>
      <c r="C307" s="101"/>
      <c r="D307" s="101"/>
      <c r="E307" s="101"/>
      <c r="F307" s="101"/>
      <c r="AA307" s="23">
        <f t="shared" si="17"/>
        <v>0</v>
      </c>
      <c r="AB307" s="19">
        <f t="shared" si="18"/>
        <v>2017</v>
      </c>
      <c r="AC307" s="41" t="s">
        <v>1</v>
      </c>
      <c r="AD307" s="19">
        <v>2607</v>
      </c>
      <c r="AE307" s="41" t="s">
        <v>246</v>
      </c>
      <c r="AF307" s="46">
        <f>C307</f>
        <v>0</v>
      </c>
      <c r="AG307" s="50">
        <f>D307</f>
        <v>0</v>
      </c>
      <c r="AH307" s="51">
        <f>E307</f>
        <v>0</v>
      </c>
      <c r="AI307" s="57">
        <f>F307</f>
        <v>0</v>
      </c>
    </row>
    <row r="308" spans="1:35" ht="12" customHeight="1" x14ac:dyDescent="0.2">
      <c r="A308" s="6"/>
      <c r="B308" s="6"/>
      <c r="C308" s="95"/>
      <c r="D308" s="95"/>
      <c r="E308" s="95"/>
      <c r="F308" s="95"/>
      <c r="AA308" s="23"/>
      <c r="AB308" s="19"/>
      <c r="AD308" s="19"/>
      <c r="AF308" s="46"/>
      <c r="AG308" s="50"/>
      <c r="AH308" s="51"/>
      <c r="AI308" s="57"/>
    </row>
    <row r="309" spans="1:35" ht="12" customHeight="1" x14ac:dyDescent="0.2">
      <c r="A309" s="6" t="s">
        <v>72</v>
      </c>
      <c r="B309" s="6">
        <v>2610</v>
      </c>
      <c r="C309" s="101"/>
      <c r="D309" s="101"/>
      <c r="E309" s="101"/>
      <c r="F309" s="101"/>
      <c r="AA309" s="23">
        <f t="shared" si="17"/>
        <v>0</v>
      </c>
      <c r="AB309" s="19">
        <f t="shared" si="18"/>
        <v>2017</v>
      </c>
      <c r="AC309" s="41" t="s">
        <v>1</v>
      </c>
      <c r="AD309" s="19">
        <v>2610</v>
      </c>
      <c r="AE309" s="41" t="s">
        <v>246</v>
      </c>
      <c r="AF309" s="46">
        <f>C309</f>
        <v>0</v>
      </c>
      <c r="AG309" s="50">
        <f>D309</f>
        <v>0</v>
      </c>
      <c r="AH309" s="51">
        <f>E309</f>
        <v>0</v>
      </c>
      <c r="AI309" s="57">
        <f>F309</f>
        <v>0</v>
      </c>
    </row>
    <row r="310" spans="1:35" ht="12" customHeight="1" x14ac:dyDescent="0.2">
      <c r="A310" s="6"/>
      <c r="B310" s="6"/>
      <c r="C310" s="95"/>
      <c r="D310" s="95"/>
      <c r="E310" s="95"/>
      <c r="F310" s="95"/>
      <c r="AA310" s="23"/>
      <c r="AB310" s="19"/>
      <c r="AD310" s="19"/>
      <c r="AF310" s="46"/>
      <c r="AG310" s="50"/>
      <c r="AH310" s="51"/>
      <c r="AI310" s="57"/>
    </row>
    <row r="311" spans="1:35" ht="12" customHeight="1" x14ac:dyDescent="0.2">
      <c r="A311" s="94" t="s">
        <v>113</v>
      </c>
      <c r="B311" s="7">
        <v>2620</v>
      </c>
      <c r="C311" s="89">
        <f>SUM(C265:C309)</f>
        <v>0</v>
      </c>
      <c r="D311" s="89">
        <f>SUM(D265:D309)</f>
        <v>0</v>
      </c>
      <c r="E311" s="89">
        <f>SUM(E265:E309)</f>
        <v>0</v>
      </c>
      <c r="F311" s="89">
        <f>SUM(F265:F309)</f>
        <v>0</v>
      </c>
      <c r="AA311" s="23">
        <f t="shared" si="17"/>
        <v>0</v>
      </c>
      <c r="AB311" s="19">
        <f t="shared" si="18"/>
        <v>2017</v>
      </c>
      <c r="AC311" s="41" t="s">
        <v>1</v>
      </c>
      <c r="AD311" s="52">
        <v>2620</v>
      </c>
      <c r="AE311" s="41" t="s">
        <v>246</v>
      </c>
      <c r="AF311" s="46">
        <f>C311</f>
        <v>0</v>
      </c>
      <c r="AG311" s="50">
        <f>D311</f>
        <v>0</v>
      </c>
      <c r="AH311" s="51">
        <f>E311</f>
        <v>0</v>
      </c>
      <c r="AI311" s="57">
        <f>F311</f>
        <v>0</v>
      </c>
    </row>
    <row r="312" spans="1:35" ht="12" customHeight="1" x14ac:dyDescent="0.2">
      <c r="A312" s="19"/>
      <c r="B312" s="19"/>
      <c r="C312" s="21"/>
      <c r="D312" s="21"/>
      <c r="E312" s="21"/>
      <c r="F312" s="21"/>
      <c r="AA312" s="23"/>
      <c r="AB312" s="19"/>
      <c r="AD312" s="32"/>
      <c r="AF312" s="21"/>
    </row>
    <row r="313" spans="1:35" ht="12" customHeight="1" x14ac:dyDescent="0.2">
      <c r="A313" s="30" t="s">
        <v>195</v>
      </c>
      <c r="B313" s="20"/>
      <c r="C313" s="28"/>
      <c r="D313" s="28"/>
      <c r="E313" s="28"/>
      <c r="F313" s="28" t="s">
        <v>183</v>
      </c>
      <c r="AA313" s="23"/>
      <c r="AB313" s="19"/>
      <c r="AD313" s="32"/>
      <c r="AF313" s="21"/>
    </row>
    <row r="314" spans="1:35" ht="12" customHeight="1" x14ac:dyDescent="0.2">
      <c r="A314" s="6"/>
      <c r="B314" s="6"/>
      <c r="C314" s="62"/>
      <c r="D314" s="62"/>
      <c r="E314" s="62"/>
      <c r="F314" s="62"/>
      <c r="AA314" s="23"/>
      <c r="AB314" s="19"/>
      <c r="AD314" s="32"/>
      <c r="AF314" s="21"/>
    </row>
    <row r="315" spans="1:35" ht="12" customHeight="1" x14ac:dyDescent="0.2">
      <c r="A315" s="6"/>
      <c r="B315" s="102"/>
      <c r="C315" s="184" t="s">
        <v>238</v>
      </c>
      <c r="D315" s="184"/>
      <c r="E315" s="184" t="s">
        <v>326</v>
      </c>
      <c r="F315" s="184"/>
      <c r="AA315" s="23"/>
      <c r="AB315" s="19"/>
      <c r="AD315" s="32"/>
      <c r="AF315" s="21"/>
    </row>
    <row r="316" spans="1:35" ht="12" customHeight="1" x14ac:dyDescent="0.2">
      <c r="A316" s="6"/>
      <c r="B316" s="6"/>
      <c r="C316" s="99"/>
      <c r="D316" s="99" t="s">
        <v>239</v>
      </c>
      <c r="E316" s="99" t="s">
        <v>268</v>
      </c>
      <c r="F316" s="99" t="s">
        <v>268</v>
      </c>
      <c r="AA316" s="23"/>
      <c r="AB316" s="19"/>
      <c r="AD316" s="32"/>
      <c r="AF316" s="21"/>
    </row>
    <row r="317" spans="1:35" ht="12" customHeight="1" x14ac:dyDescent="0.2">
      <c r="A317" s="6"/>
      <c r="B317" s="6"/>
      <c r="C317" s="99" t="s">
        <v>241</v>
      </c>
      <c r="D317" s="99" t="s">
        <v>240</v>
      </c>
      <c r="E317" s="99" t="s">
        <v>115</v>
      </c>
      <c r="F317" s="99" t="s">
        <v>119</v>
      </c>
      <c r="AA317" s="23"/>
      <c r="AB317" s="19"/>
      <c r="AD317" s="32"/>
      <c r="AF317" s="21"/>
    </row>
    <row r="318" spans="1:35" ht="12" customHeight="1" x14ac:dyDescent="0.2">
      <c r="A318" s="6"/>
      <c r="B318" s="6"/>
      <c r="C318" s="64"/>
      <c r="D318" s="64"/>
      <c r="E318" s="103"/>
      <c r="F318" s="103"/>
      <c r="AA318" s="23"/>
      <c r="AB318" s="19"/>
      <c r="AD318" s="32"/>
      <c r="AF318" s="21"/>
    </row>
    <row r="319" spans="1:35" ht="12" customHeight="1" x14ac:dyDescent="0.2">
      <c r="A319" s="6"/>
      <c r="B319" s="6"/>
      <c r="C319" s="64"/>
      <c r="D319" s="64"/>
      <c r="E319" s="64"/>
      <c r="F319" s="64"/>
      <c r="AA319" s="23"/>
      <c r="AB319" s="19"/>
      <c r="AD319" s="32"/>
      <c r="AF319" s="21"/>
    </row>
    <row r="320" spans="1:35" ht="12" customHeight="1" x14ac:dyDescent="0.2">
      <c r="A320" s="6"/>
      <c r="B320" s="6"/>
      <c r="C320" s="64">
        <v>1</v>
      </c>
      <c r="D320" s="64">
        <v>2</v>
      </c>
      <c r="E320" s="64">
        <v>3</v>
      </c>
      <c r="F320" s="64">
        <v>4</v>
      </c>
      <c r="AA320" s="23"/>
      <c r="AB320" s="19"/>
      <c r="AD320" s="32"/>
      <c r="AF320" s="21"/>
    </row>
    <row r="321" spans="1:35" ht="12" customHeight="1" x14ac:dyDescent="0.2">
      <c r="A321" s="6" t="s">
        <v>31</v>
      </c>
      <c r="B321" s="6">
        <v>2700</v>
      </c>
      <c r="C321" s="95"/>
      <c r="D321" s="95"/>
      <c r="E321" s="95"/>
      <c r="F321" s="95"/>
      <c r="AA321" s="23"/>
      <c r="AB321" s="19"/>
      <c r="AC321" s="41" t="s">
        <v>1</v>
      </c>
      <c r="AD321" s="19">
        <v>2700</v>
      </c>
      <c r="AE321" s="41" t="s">
        <v>247</v>
      </c>
      <c r="AF321" s="46"/>
      <c r="AG321" s="50"/>
      <c r="AH321" s="51"/>
      <c r="AI321" s="57"/>
    </row>
    <row r="322" spans="1:35" ht="12" customHeight="1" x14ac:dyDescent="0.2">
      <c r="A322" s="6" t="s">
        <v>32</v>
      </c>
      <c r="B322" s="6">
        <v>2710</v>
      </c>
      <c r="C322" s="101"/>
      <c r="D322" s="101"/>
      <c r="E322" s="101"/>
      <c r="F322" s="104"/>
      <c r="AA322" s="23">
        <f t="shared" si="17"/>
        <v>0</v>
      </c>
      <c r="AB322" s="19">
        <f t="shared" si="18"/>
        <v>2017</v>
      </c>
      <c r="AC322" s="41" t="s">
        <v>1</v>
      </c>
      <c r="AD322" s="19">
        <v>2710</v>
      </c>
      <c r="AE322" s="41" t="s">
        <v>247</v>
      </c>
      <c r="AF322" s="46">
        <f>C322</f>
        <v>0</v>
      </c>
      <c r="AG322" s="50">
        <f>D322</f>
        <v>0</v>
      </c>
      <c r="AH322" s="51">
        <f>E322</f>
        <v>0</v>
      </c>
      <c r="AI322" s="57">
        <f>F322</f>
        <v>0</v>
      </c>
    </row>
    <row r="323" spans="1:35" ht="12" customHeight="1" x14ac:dyDescent="0.2">
      <c r="A323" s="6" t="s">
        <v>33</v>
      </c>
      <c r="B323" s="6">
        <v>2720</v>
      </c>
      <c r="C323" s="101"/>
      <c r="D323" s="101"/>
      <c r="E323" s="101"/>
      <c r="F323" s="104"/>
      <c r="AA323" s="23">
        <f t="shared" si="17"/>
        <v>0</v>
      </c>
      <c r="AB323" s="19">
        <f t="shared" si="18"/>
        <v>2017</v>
      </c>
      <c r="AC323" s="41" t="s">
        <v>1</v>
      </c>
      <c r="AD323" s="19">
        <v>2720</v>
      </c>
      <c r="AE323" s="41" t="s">
        <v>247</v>
      </c>
      <c r="AF323" s="46">
        <f t="shared" ref="AF323:AF361" si="19">C323</f>
        <v>0</v>
      </c>
      <c r="AG323" s="50">
        <f t="shared" ref="AG323:AG361" si="20">D323</f>
        <v>0</v>
      </c>
      <c r="AH323" s="51">
        <f t="shared" ref="AH323:AH361" si="21">E323</f>
        <v>0</v>
      </c>
      <c r="AI323" s="57">
        <f t="shared" ref="AI323:AI361" si="22">F323</f>
        <v>0</v>
      </c>
    </row>
    <row r="324" spans="1:35" ht="12" customHeight="1" x14ac:dyDescent="0.2">
      <c r="A324" s="6" t="s">
        <v>34</v>
      </c>
      <c r="B324" s="6">
        <v>2730</v>
      </c>
      <c r="C324" s="101"/>
      <c r="D324" s="101"/>
      <c r="E324" s="101"/>
      <c r="F324" s="104"/>
      <c r="AA324" s="23">
        <f t="shared" si="17"/>
        <v>0</v>
      </c>
      <c r="AB324" s="19">
        <f t="shared" si="18"/>
        <v>2017</v>
      </c>
      <c r="AC324" s="41" t="s">
        <v>1</v>
      </c>
      <c r="AD324" s="19">
        <v>2730</v>
      </c>
      <c r="AE324" s="41" t="s">
        <v>247</v>
      </c>
      <c r="AF324" s="46">
        <f t="shared" si="19"/>
        <v>0</v>
      </c>
      <c r="AG324" s="50">
        <f t="shared" si="20"/>
        <v>0</v>
      </c>
      <c r="AH324" s="51">
        <f t="shared" si="21"/>
        <v>0</v>
      </c>
      <c r="AI324" s="57">
        <f t="shared" si="22"/>
        <v>0</v>
      </c>
    </row>
    <row r="325" spans="1:35" ht="12" customHeight="1" x14ac:dyDescent="0.2">
      <c r="A325" s="6" t="s">
        <v>35</v>
      </c>
      <c r="B325" s="6">
        <v>2740</v>
      </c>
      <c r="C325" s="95"/>
      <c r="D325" s="95"/>
      <c r="E325" s="95"/>
      <c r="F325" s="95"/>
      <c r="AA325" s="23"/>
      <c r="AB325" s="19"/>
      <c r="AC325" s="41" t="s">
        <v>1</v>
      </c>
      <c r="AD325" s="19">
        <v>2740</v>
      </c>
      <c r="AE325" s="41" t="s">
        <v>247</v>
      </c>
      <c r="AF325" s="46">
        <f t="shared" si="19"/>
        <v>0</v>
      </c>
      <c r="AG325" s="50">
        <f t="shared" si="20"/>
        <v>0</v>
      </c>
      <c r="AH325" s="51">
        <f t="shared" si="21"/>
        <v>0</v>
      </c>
      <c r="AI325" s="57">
        <f t="shared" si="22"/>
        <v>0</v>
      </c>
    </row>
    <row r="326" spans="1:35" ht="12" customHeight="1" x14ac:dyDescent="0.2">
      <c r="A326" s="6" t="s">
        <v>36</v>
      </c>
      <c r="B326" s="6">
        <v>2750</v>
      </c>
      <c r="C326" s="101"/>
      <c r="D326" s="101"/>
      <c r="E326" s="101"/>
      <c r="F326" s="104"/>
      <c r="AA326" s="23">
        <f t="shared" si="17"/>
        <v>0</v>
      </c>
      <c r="AB326" s="19">
        <f t="shared" si="18"/>
        <v>2017</v>
      </c>
      <c r="AC326" s="41" t="s">
        <v>1</v>
      </c>
      <c r="AD326" s="19">
        <v>2750</v>
      </c>
      <c r="AE326" s="41" t="s">
        <v>247</v>
      </c>
      <c r="AF326" s="46">
        <f t="shared" si="19"/>
        <v>0</v>
      </c>
      <c r="AG326" s="50">
        <f t="shared" si="20"/>
        <v>0</v>
      </c>
      <c r="AH326" s="51">
        <f t="shared" si="21"/>
        <v>0</v>
      </c>
      <c r="AI326" s="57">
        <f t="shared" si="22"/>
        <v>0</v>
      </c>
    </row>
    <row r="327" spans="1:35" ht="12" customHeight="1" x14ac:dyDescent="0.2">
      <c r="A327" s="6" t="s">
        <v>37</v>
      </c>
      <c r="B327" s="6">
        <v>2760</v>
      </c>
      <c r="C327" s="101"/>
      <c r="D327" s="101"/>
      <c r="E327" s="101"/>
      <c r="F327" s="104"/>
      <c r="AA327" s="23">
        <f t="shared" si="17"/>
        <v>0</v>
      </c>
      <c r="AB327" s="19">
        <f t="shared" si="18"/>
        <v>2017</v>
      </c>
      <c r="AC327" s="41" t="s">
        <v>1</v>
      </c>
      <c r="AD327" s="19">
        <v>2760</v>
      </c>
      <c r="AE327" s="41" t="s">
        <v>247</v>
      </c>
      <c r="AF327" s="46">
        <f t="shared" si="19"/>
        <v>0</v>
      </c>
      <c r="AG327" s="50">
        <f t="shared" si="20"/>
        <v>0</v>
      </c>
      <c r="AH327" s="51">
        <f t="shared" si="21"/>
        <v>0</v>
      </c>
      <c r="AI327" s="57">
        <f t="shared" si="22"/>
        <v>0</v>
      </c>
    </row>
    <row r="328" spans="1:35" ht="12" customHeight="1" x14ac:dyDescent="0.2">
      <c r="A328" s="6" t="s">
        <v>38</v>
      </c>
      <c r="B328" s="6">
        <v>2770</v>
      </c>
      <c r="C328" s="101"/>
      <c r="D328" s="101"/>
      <c r="E328" s="101"/>
      <c r="F328" s="104"/>
      <c r="AA328" s="23">
        <f t="shared" si="17"/>
        <v>0</v>
      </c>
      <c r="AB328" s="19">
        <f t="shared" si="18"/>
        <v>2017</v>
      </c>
      <c r="AC328" s="41" t="s">
        <v>1</v>
      </c>
      <c r="AD328" s="19">
        <v>2770</v>
      </c>
      <c r="AE328" s="41" t="s">
        <v>247</v>
      </c>
      <c r="AF328" s="46">
        <f t="shared" si="19"/>
        <v>0</v>
      </c>
      <c r="AG328" s="50">
        <f t="shared" si="20"/>
        <v>0</v>
      </c>
      <c r="AH328" s="51">
        <f t="shared" si="21"/>
        <v>0</v>
      </c>
      <c r="AI328" s="57">
        <f t="shared" si="22"/>
        <v>0</v>
      </c>
    </row>
    <row r="329" spans="1:35" ht="12" customHeight="1" x14ac:dyDescent="0.2">
      <c r="A329" s="6" t="s">
        <v>39</v>
      </c>
      <c r="B329" s="6">
        <v>2780</v>
      </c>
      <c r="C329" s="101"/>
      <c r="D329" s="101"/>
      <c r="E329" s="101"/>
      <c r="F329" s="104"/>
      <c r="AA329" s="23">
        <f t="shared" si="17"/>
        <v>0</v>
      </c>
      <c r="AB329" s="19">
        <f t="shared" si="18"/>
        <v>2017</v>
      </c>
      <c r="AC329" s="41" t="s">
        <v>1</v>
      </c>
      <c r="AD329" s="19">
        <v>2780</v>
      </c>
      <c r="AE329" s="41" t="s">
        <v>247</v>
      </c>
      <c r="AF329" s="46">
        <f t="shared" si="19"/>
        <v>0</v>
      </c>
      <c r="AG329" s="50">
        <f t="shared" si="20"/>
        <v>0</v>
      </c>
      <c r="AH329" s="51">
        <f t="shared" si="21"/>
        <v>0</v>
      </c>
      <c r="AI329" s="57">
        <f t="shared" si="22"/>
        <v>0</v>
      </c>
    </row>
    <row r="330" spans="1:35" ht="12" customHeight="1" x14ac:dyDescent="0.2">
      <c r="A330" s="6" t="s">
        <v>40</v>
      </c>
      <c r="B330" s="6">
        <v>2790</v>
      </c>
      <c r="C330" s="101"/>
      <c r="D330" s="101"/>
      <c r="E330" s="101"/>
      <c r="F330" s="104"/>
      <c r="AA330" s="23">
        <f t="shared" si="17"/>
        <v>0</v>
      </c>
      <c r="AB330" s="19">
        <f t="shared" si="18"/>
        <v>2017</v>
      </c>
      <c r="AC330" s="41" t="s">
        <v>1</v>
      </c>
      <c r="AD330" s="19">
        <v>2790</v>
      </c>
      <c r="AE330" s="41" t="s">
        <v>247</v>
      </c>
      <c r="AF330" s="46">
        <f t="shared" si="19"/>
        <v>0</v>
      </c>
      <c r="AG330" s="50">
        <f t="shared" si="20"/>
        <v>0</v>
      </c>
      <c r="AH330" s="51">
        <f t="shared" si="21"/>
        <v>0</v>
      </c>
      <c r="AI330" s="57">
        <f t="shared" si="22"/>
        <v>0</v>
      </c>
    </row>
    <row r="331" spans="1:35" ht="12" customHeight="1" x14ac:dyDescent="0.2">
      <c r="A331" s="6" t="s">
        <v>305</v>
      </c>
      <c r="B331" s="6">
        <v>2800</v>
      </c>
      <c r="C331" s="101"/>
      <c r="D331" s="101"/>
      <c r="E331" s="101"/>
      <c r="F331" s="104"/>
      <c r="AA331" s="23">
        <f t="shared" si="17"/>
        <v>0</v>
      </c>
      <c r="AB331" s="19">
        <f t="shared" si="18"/>
        <v>2017</v>
      </c>
      <c r="AC331" s="41" t="s">
        <v>1</v>
      </c>
      <c r="AD331" s="19">
        <v>2800</v>
      </c>
      <c r="AE331" s="41" t="s">
        <v>247</v>
      </c>
      <c r="AF331" s="46">
        <f t="shared" si="19"/>
        <v>0</v>
      </c>
      <c r="AG331" s="50">
        <f t="shared" si="20"/>
        <v>0</v>
      </c>
      <c r="AH331" s="51">
        <f t="shared" si="21"/>
        <v>0</v>
      </c>
      <c r="AI331" s="57">
        <f t="shared" si="22"/>
        <v>0</v>
      </c>
    </row>
    <row r="332" spans="1:35" ht="12" customHeight="1" x14ac:dyDescent="0.2">
      <c r="A332" s="6" t="s">
        <v>42</v>
      </c>
      <c r="B332" s="6">
        <v>2810</v>
      </c>
      <c r="C332" s="95"/>
      <c r="D332" s="95"/>
      <c r="E332" s="95"/>
      <c r="F332" s="95"/>
      <c r="AA332" s="23"/>
      <c r="AB332" s="19"/>
      <c r="AC332" s="41" t="s">
        <v>1</v>
      </c>
      <c r="AD332" s="19">
        <v>2810</v>
      </c>
      <c r="AE332" s="41" t="s">
        <v>247</v>
      </c>
      <c r="AF332" s="46">
        <f t="shared" si="19"/>
        <v>0</v>
      </c>
      <c r="AG332" s="50">
        <f t="shared" si="20"/>
        <v>0</v>
      </c>
      <c r="AH332" s="51">
        <f t="shared" si="21"/>
        <v>0</v>
      </c>
      <c r="AI332" s="57">
        <f t="shared" si="22"/>
        <v>0</v>
      </c>
    </row>
    <row r="333" spans="1:35" ht="12" customHeight="1" x14ac:dyDescent="0.2">
      <c r="A333" s="6" t="s">
        <v>43</v>
      </c>
      <c r="B333" s="6">
        <v>2820</v>
      </c>
      <c r="C333" s="101"/>
      <c r="D333" s="101"/>
      <c r="E333" s="101"/>
      <c r="F333" s="104"/>
      <c r="AA333" s="23">
        <f t="shared" si="17"/>
        <v>0</v>
      </c>
      <c r="AB333" s="19">
        <f t="shared" si="18"/>
        <v>2017</v>
      </c>
      <c r="AC333" s="41" t="s">
        <v>1</v>
      </c>
      <c r="AD333" s="19">
        <v>2820</v>
      </c>
      <c r="AE333" s="41" t="s">
        <v>247</v>
      </c>
      <c r="AF333" s="46">
        <f t="shared" si="19"/>
        <v>0</v>
      </c>
      <c r="AG333" s="50">
        <f t="shared" si="20"/>
        <v>0</v>
      </c>
      <c r="AH333" s="51">
        <f t="shared" si="21"/>
        <v>0</v>
      </c>
      <c r="AI333" s="57">
        <f t="shared" si="22"/>
        <v>0</v>
      </c>
    </row>
    <row r="334" spans="1:35" ht="12" customHeight="1" x14ac:dyDescent="0.2">
      <c r="A334" s="6" t="s">
        <v>44</v>
      </c>
      <c r="B334" s="6">
        <v>2830</v>
      </c>
      <c r="C334" s="101"/>
      <c r="D334" s="101"/>
      <c r="E334" s="101"/>
      <c r="F334" s="104"/>
      <c r="AA334" s="23">
        <f t="shared" si="17"/>
        <v>0</v>
      </c>
      <c r="AB334" s="19">
        <f t="shared" si="18"/>
        <v>2017</v>
      </c>
      <c r="AC334" s="41" t="s">
        <v>1</v>
      </c>
      <c r="AD334" s="19">
        <v>2830</v>
      </c>
      <c r="AE334" s="41" t="s">
        <v>247</v>
      </c>
      <c r="AF334" s="46">
        <f t="shared" si="19"/>
        <v>0</v>
      </c>
      <c r="AG334" s="50">
        <f t="shared" si="20"/>
        <v>0</v>
      </c>
      <c r="AH334" s="51">
        <f t="shared" si="21"/>
        <v>0</v>
      </c>
      <c r="AI334" s="57">
        <f t="shared" si="22"/>
        <v>0</v>
      </c>
    </row>
    <row r="335" spans="1:35" ht="12" customHeight="1" x14ac:dyDescent="0.2">
      <c r="A335" s="6" t="s">
        <v>45</v>
      </c>
      <c r="B335" s="6">
        <v>2840</v>
      </c>
      <c r="C335" s="101"/>
      <c r="D335" s="101"/>
      <c r="E335" s="101"/>
      <c r="F335" s="104"/>
      <c r="AA335" s="23">
        <f t="shared" si="17"/>
        <v>0</v>
      </c>
      <c r="AB335" s="19">
        <f t="shared" si="18"/>
        <v>2017</v>
      </c>
      <c r="AC335" s="41" t="s">
        <v>1</v>
      </c>
      <c r="AD335" s="19">
        <v>2840</v>
      </c>
      <c r="AE335" s="41" t="s">
        <v>247</v>
      </c>
      <c r="AF335" s="46">
        <f t="shared" si="19"/>
        <v>0</v>
      </c>
      <c r="AG335" s="50">
        <f t="shared" si="20"/>
        <v>0</v>
      </c>
      <c r="AH335" s="51">
        <f t="shared" si="21"/>
        <v>0</v>
      </c>
      <c r="AI335" s="57">
        <f t="shared" si="22"/>
        <v>0</v>
      </c>
    </row>
    <row r="336" spans="1:35" ht="12" customHeight="1" x14ac:dyDescent="0.2">
      <c r="A336" s="6" t="s">
        <v>46</v>
      </c>
      <c r="B336" s="6">
        <v>2850</v>
      </c>
      <c r="C336" s="101"/>
      <c r="D336" s="101"/>
      <c r="E336" s="101"/>
      <c r="F336" s="104"/>
      <c r="AA336" s="23">
        <f t="shared" si="17"/>
        <v>0</v>
      </c>
      <c r="AB336" s="19">
        <f t="shared" si="18"/>
        <v>2017</v>
      </c>
      <c r="AC336" s="41" t="s">
        <v>1</v>
      </c>
      <c r="AD336" s="19">
        <v>2850</v>
      </c>
      <c r="AE336" s="41" t="s">
        <v>247</v>
      </c>
      <c r="AF336" s="46">
        <f t="shared" si="19"/>
        <v>0</v>
      </c>
      <c r="AG336" s="50">
        <f t="shared" si="20"/>
        <v>0</v>
      </c>
      <c r="AH336" s="51">
        <f t="shared" si="21"/>
        <v>0</v>
      </c>
      <c r="AI336" s="57">
        <f t="shared" si="22"/>
        <v>0</v>
      </c>
    </row>
    <row r="337" spans="1:35" ht="12" customHeight="1" x14ac:dyDescent="0.2">
      <c r="A337" s="6" t="s">
        <v>47</v>
      </c>
      <c r="B337" s="6">
        <v>2860</v>
      </c>
      <c r="C337" s="101"/>
      <c r="D337" s="101"/>
      <c r="E337" s="101"/>
      <c r="F337" s="104"/>
      <c r="AA337" s="23">
        <f t="shared" si="17"/>
        <v>0</v>
      </c>
      <c r="AB337" s="19">
        <f t="shared" si="18"/>
        <v>2017</v>
      </c>
      <c r="AC337" s="41" t="s">
        <v>1</v>
      </c>
      <c r="AD337" s="19">
        <v>2860</v>
      </c>
      <c r="AE337" s="41" t="s">
        <v>247</v>
      </c>
      <c r="AF337" s="46">
        <f t="shared" si="19"/>
        <v>0</v>
      </c>
      <c r="AG337" s="50">
        <f t="shared" si="20"/>
        <v>0</v>
      </c>
      <c r="AH337" s="51">
        <f t="shared" si="21"/>
        <v>0</v>
      </c>
      <c r="AI337" s="57">
        <f t="shared" si="22"/>
        <v>0</v>
      </c>
    </row>
    <row r="338" spans="1:35" ht="12" customHeight="1" x14ac:dyDescent="0.2">
      <c r="A338" s="6" t="s">
        <v>48</v>
      </c>
      <c r="B338" s="6">
        <v>2870</v>
      </c>
      <c r="C338" s="101"/>
      <c r="D338" s="101"/>
      <c r="E338" s="101"/>
      <c r="F338" s="104"/>
      <c r="AA338" s="23">
        <f t="shared" si="17"/>
        <v>0</v>
      </c>
      <c r="AB338" s="19">
        <f t="shared" si="18"/>
        <v>2017</v>
      </c>
      <c r="AC338" s="41" t="s">
        <v>1</v>
      </c>
      <c r="AD338" s="19">
        <v>2870</v>
      </c>
      <c r="AE338" s="41" t="s">
        <v>247</v>
      </c>
      <c r="AF338" s="46">
        <f t="shared" si="19"/>
        <v>0</v>
      </c>
      <c r="AG338" s="50">
        <f t="shared" si="20"/>
        <v>0</v>
      </c>
      <c r="AH338" s="51">
        <f t="shared" si="21"/>
        <v>0</v>
      </c>
      <c r="AI338" s="57">
        <f t="shared" si="22"/>
        <v>0</v>
      </c>
    </row>
    <row r="339" spans="1:35" ht="12" customHeight="1" x14ac:dyDescent="0.2">
      <c r="A339" s="6" t="s">
        <v>49</v>
      </c>
      <c r="B339" s="6">
        <v>2880</v>
      </c>
      <c r="C339" s="95"/>
      <c r="D339" s="95"/>
      <c r="E339" s="95"/>
      <c r="F339" s="95"/>
      <c r="AA339" s="23"/>
      <c r="AB339" s="19"/>
      <c r="AC339" s="41" t="s">
        <v>1</v>
      </c>
      <c r="AD339" s="19">
        <v>2880</v>
      </c>
      <c r="AE339" s="41" t="s">
        <v>247</v>
      </c>
      <c r="AF339" s="46">
        <f t="shared" si="19"/>
        <v>0</v>
      </c>
      <c r="AG339" s="50">
        <f t="shared" si="20"/>
        <v>0</v>
      </c>
      <c r="AH339" s="51">
        <f t="shared" si="21"/>
        <v>0</v>
      </c>
      <c r="AI339" s="57">
        <f t="shared" si="22"/>
        <v>0</v>
      </c>
    </row>
    <row r="340" spans="1:35" ht="12" customHeight="1" x14ac:dyDescent="0.2">
      <c r="A340" s="6" t="s">
        <v>50</v>
      </c>
      <c r="B340" s="6">
        <v>2890</v>
      </c>
      <c r="C340" s="101"/>
      <c r="D340" s="101"/>
      <c r="E340" s="101"/>
      <c r="F340" s="104"/>
      <c r="AA340" s="23">
        <f t="shared" si="17"/>
        <v>0</v>
      </c>
      <c r="AB340" s="19">
        <f t="shared" si="18"/>
        <v>2017</v>
      </c>
      <c r="AC340" s="41" t="s">
        <v>1</v>
      </c>
      <c r="AD340" s="19">
        <v>2890</v>
      </c>
      <c r="AE340" s="41" t="s">
        <v>247</v>
      </c>
      <c r="AF340" s="46">
        <f t="shared" si="19"/>
        <v>0</v>
      </c>
      <c r="AG340" s="50">
        <f t="shared" si="20"/>
        <v>0</v>
      </c>
      <c r="AH340" s="51">
        <f t="shared" si="21"/>
        <v>0</v>
      </c>
      <c r="AI340" s="57">
        <f t="shared" si="22"/>
        <v>0</v>
      </c>
    </row>
    <row r="341" spans="1:35" ht="12" customHeight="1" x14ac:dyDescent="0.2">
      <c r="A341" s="6" t="s">
        <v>51</v>
      </c>
      <c r="B341" s="6">
        <v>2900</v>
      </c>
      <c r="C341" s="101"/>
      <c r="D341" s="105"/>
      <c r="E341" s="105"/>
      <c r="F341" s="104"/>
      <c r="AA341" s="23">
        <f t="shared" si="17"/>
        <v>0</v>
      </c>
      <c r="AB341" s="19">
        <f t="shared" si="18"/>
        <v>2017</v>
      </c>
      <c r="AC341" s="41" t="s">
        <v>1</v>
      </c>
      <c r="AD341" s="19">
        <v>2900</v>
      </c>
      <c r="AE341" s="41" t="s">
        <v>247</v>
      </c>
      <c r="AF341" s="46">
        <f t="shared" si="19"/>
        <v>0</v>
      </c>
      <c r="AG341" s="50">
        <f t="shared" si="20"/>
        <v>0</v>
      </c>
      <c r="AH341" s="51">
        <f t="shared" si="21"/>
        <v>0</v>
      </c>
      <c r="AI341" s="57">
        <f t="shared" si="22"/>
        <v>0</v>
      </c>
    </row>
    <row r="342" spans="1:35" ht="12" customHeight="1" x14ac:dyDescent="0.2">
      <c r="A342" s="6" t="s">
        <v>52</v>
      </c>
      <c r="B342" s="6">
        <v>2910</v>
      </c>
      <c r="C342" s="101"/>
      <c r="D342" s="101"/>
      <c r="E342" s="101"/>
      <c r="F342" s="104"/>
      <c r="AA342" s="23">
        <f t="shared" si="17"/>
        <v>0</v>
      </c>
      <c r="AB342" s="19">
        <f t="shared" si="18"/>
        <v>2017</v>
      </c>
      <c r="AC342" s="41" t="s">
        <v>1</v>
      </c>
      <c r="AD342" s="19">
        <v>2910</v>
      </c>
      <c r="AE342" s="41" t="s">
        <v>247</v>
      </c>
      <c r="AF342" s="46">
        <f t="shared" si="19"/>
        <v>0</v>
      </c>
      <c r="AG342" s="50">
        <f t="shared" si="20"/>
        <v>0</v>
      </c>
      <c r="AH342" s="51">
        <f t="shared" si="21"/>
        <v>0</v>
      </c>
      <c r="AI342" s="57">
        <f t="shared" si="22"/>
        <v>0</v>
      </c>
    </row>
    <row r="343" spans="1:35" ht="12" customHeight="1" x14ac:dyDescent="0.2">
      <c r="A343" s="6" t="s">
        <v>53</v>
      </c>
      <c r="B343" s="6">
        <v>2920</v>
      </c>
      <c r="C343" s="101"/>
      <c r="D343" s="101"/>
      <c r="E343" s="101"/>
      <c r="F343" s="104"/>
      <c r="AA343" s="23">
        <f t="shared" si="17"/>
        <v>0</v>
      </c>
      <c r="AB343" s="19">
        <f t="shared" si="18"/>
        <v>2017</v>
      </c>
      <c r="AC343" s="41" t="s">
        <v>1</v>
      </c>
      <c r="AD343" s="19">
        <v>2920</v>
      </c>
      <c r="AE343" s="41" t="s">
        <v>247</v>
      </c>
      <c r="AF343" s="46">
        <f t="shared" si="19"/>
        <v>0</v>
      </c>
      <c r="AG343" s="50">
        <f t="shared" si="20"/>
        <v>0</v>
      </c>
      <c r="AH343" s="51">
        <f t="shared" si="21"/>
        <v>0</v>
      </c>
      <c r="AI343" s="57">
        <f t="shared" si="22"/>
        <v>0</v>
      </c>
    </row>
    <row r="344" spans="1:35" ht="12" customHeight="1" x14ac:dyDescent="0.2">
      <c r="A344" s="6" t="s">
        <v>54</v>
      </c>
      <c r="B344" s="6">
        <v>2930</v>
      </c>
      <c r="C344" s="95"/>
      <c r="D344" s="95"/>
      <c r="E344" s="95"/>
      <c r="F344" s="95"/>
      <c r="AA344" s="23"/>
      <c r="AB344" s="19"/>
      <c r="AC344" s="41" t="s">
        <v>1</v>
      </c>
      <c r="AD344" s="19">
        <v>2930</v>
      </c>
      <c r="AE344" s="41" t="s">
        <v>247</v>
      </c>
      <c r="AF344" s="46">
        <f t="shared" si="19"/>
        <v>0</v>
      </c>
      <c r="AG344" s="50">
        <f t="shared" si="20"/>
        <v>0</v>
      </c>
      <c r="AH344" s="51">
        <f t="shared" si="21"/>
        <v>0</v>
      </c>
      <c r="AI344" s="57">
        <f t="shared" si="22"/>
        <v>0</v>
      </c>
    </row>
    <row r="345" spans="1:35" ht="12" customHeight="1" x14ac:dyDescent="0.2">
      <c r="A345" s="6" t="s">
        <v>55</v>
      </c>
      <c r="B345" s="6">
        <v>2940</v>
      </c>
      <c r="C345" s="101"/>
      <c r="D345" s="101"/>
      <c r="E345" s="101"/>
      <c r="F345" s="104"/>
      <c r="AA345" s="23">
        <f t="shared" si="17"/>
        <v>0</v>
      </c>
      <c r="AB345" s="19">
        <f t="shared" si="18"/>
        <v>2017</v>
      </c>
      <c r="AC345" s="41" t="s">
        <v>1</v>
      </c>
      <c r="AD345" s="19">
        <v>2940</v>
      </c>
      <c r="AE345" s="41" t="s">
        <v>247</v>
      </c>
      <c r="AF345" s="46">
        <f t="shared" si="19"/>
        <v>0</v>
      </c>
      <c r="AG345" s="50">
        <f t="shared" si="20"/>
        <v>0</v>
      </c>
      <c r="AH345" s="51">
        <f t="shared" si="21"/>
        <v>0</v>
      </c>
      <c r="AI345" s="57">
        <f t="shared" si="22"/>
        <v>0</v>
      </c>
    </row>
    <row r="346" spans="1:35" ht="12" customHeight="1" x14ac:dyDescent="0.2">
      <c r="A346" s="6" t="s">
        <v>56</v>
      </c>
      <c r="B346" s="6">
        <v>2950</v>
      </c>
      <c r="C346" s="101"/>
      <c r="D346" s="101"/>
      <c r="E346" s="101"/>
      <c r="F346" s="104"/>
      <c r="AA346" s="23">
        <f t="shared" si="17"/>
        <v>0</v>
      </c>
      <c r="AB346" s="19">
        <f t="shared" si="18"/>
        <v>2017</v>
      </c>
      <c r="AC346" s="41" t="s">
        <v>1</v>
      </c>
      <c r="AD346" s="19">
        <v>2950</v>
      </c>
      <c r="AE346" s="41" t="s">
        <v>247</v>
      </c>
      <c r="AF346" s="46">
        <f t="shared" si="19"/>
        <v>0</v>
      </c>
      <c r="AG346" s="50">
        <f t="shared" si="20"/>
        <v>0</v>
      </c>
      <c r="AH346" s="51">
        <f t="shared" si="21"/>
        <v>0</v>
      </c>
      <c r="AI346" s="57">
        <f t="shared" si="22"/>
        <v>0</v>
      </c>
    </row>
    <row r="347" spans="1:35" ht="12" customHeight="1" x14ac:dyDescent="0.2">
      <c r="A347" s="6" t="s">
        <v>57</v>
      </c>
      <c r="B347" s="6">
        <v>2960</v>
      </c>
      <c r="C347" s="101"/>
      <c r="D347" s="101"/>
      <c r="E347" s="101"/>
      <c r="F347" s="104"/>
      <c r="AA347" s="23">
        <f t="shared" si="17"/>
        <v>0</v>
      </c>
      <c r="AB347" s="19">
        <f t="shared" si="18"/>
        <v>2017</v>
      </c>
      <c r="AC347" s="41" t="s">
        <v>1</v>
      </c>
      <c r="AD347" s="19">
        <v>2960</v>
      </c>
      <c r="AE347" s="41" t="s">
        <v>247</v>
      </c>
      <c r="AF347" s="46">
        <f t="shared" si="19"/>
        <v>0</v>
      </c>
      <c r="AG347" s="50">
        <f t="shared" si="20"/>
        <v>0</v>
      </c>
      <c r="AH347" s="51">
        <f t="shared" si="21"/>
        <v>0</v>
      </c>
      <c r="AI347" s="57">
        <f t="shared" si="22"/>
        <v>0</v>
      </c>
    </row>
    <row r="348" spans="1:35" ht="12" customHeight="1" x14ac:dyDescent="0.2">
      <c r="A348" s="6" t="s">
        <v>58</v>
      </c>
      <c r="B348" s="6">
        <v>2970</v>
      </c>
      <c r="C348" s="101"/>
      <c r="D348" s="101"/>
      <c r="E348" s="101"/>
      <c r="F348" s="104"/>
      <c r="AA348" s="23">
        <f t="shared" si="17"/>
        <v>0</v>
      </c>
      <c r="AB348" s="19">
        <f t="shared" si="18"/>
        <v>2017</v>
      </c>
      <c r="AC348" s="41" t="s">
        <v>1</v>
      </c>
      <c r="AD348" s="19">
        <v>2970</v>
      </c>
      <c r="AE348" s="41" t="s">
        <v>247</v>
      </c>
      <c r="AF348" s="46">
        <f t="shared" si="19"/>
        <v>0</v>
      </c>
      <c r="AG348" s="50">
        <f t="shared" si="20"/>
        <v>0</v>
      </c>
      <c r="AH348" s="51">
        <f t="shared" si="21"/>
        <v>0</v>
      </c>
      <c r="AI348" s="57">
        <f t="shared" si="22"/>
        <v>0</v>
      </c>
    </row>
    <row r="349" spans="1:35" ht="12" customHeight="1" x14ac:dyDescent="0.2">
      <c r="A349" s="6" t="s">
        <v>59</v>
      </c>
      <c r="B349" s="6">
        <v>2980</v>
      </c>
      <c r="C349" s="95"/>
      <c r="D349" s="95"/>
      <c r="E349" s="95"/>
      <c r="F349" s="95"/>
      <c r="AA349" s="23"/>
      <c r="AB349" s="19"/>
      <c r="AC349" s="41" t="s">
        <v>1</v>
      </c>
      <c r="AD349" s="19">
        <v>2980</v>
      </c>
      <c r="AE349" s="41" t="s">
        <v>247</v>
      </c>
      <c r="AF349" s="46">
        <f t="shared" si="19"/>
        <v>0</v>
      </c>
      <c r="AG349" s="50">
        <f t="shared" si="20"/>
        <v>0</v>
      </c>
      <c r="AH349" s="51">
        <f t="shared" si="21"/>
        <v>0</v>
      </c>
      <c r="AI349" s="57">
        <f t="shared" si="22"/>
        <v>0</v>
      </c>
    </row>
    <row r="350" spans="1:35" ht="12" customHeight="1" x14ac:dyDescent="0.2">
      <c r="A350" s="6" t="s">
        <v>60</v>
      </c>
      <c r="B350" s="6">
        <v>2990</v>
      </c>
      <c r="C350" s="101"/>
      <c r="D350" s="105"/>
      <c r="E350" s="105"/>
      <c r="F350" s="106"/>
      <c r="AA350" s="23">
        <f t="shared" ref="AA350:AA426" si="23">$AA$1</f>
        <v>0</v>
      </c>
      <c r="AB350" s="19">
        <f t="shared" ref="AB350:AB426" si="24">$AB$1</f>
        <v>2017</v>
      </c>
      <c r="AC350" s="41" t="s">
        <v>1</v>
      </c>
      <c r="AD350" s="19">
        <v>2990</v>
      </c>
      <c r="AE350" s="41" t="s">
        <v>247</v>
      </c>
      <c r="AF350" s="46">
        <f t="shared" si="19"/>
        <v>0</v>
      </c>
      <c r="AG350" s="50">
        <f t="shared" si="20"/>
        <v>0</v>
      </c>
      <c r="AH350" s="51">
        <f t="shared" si="21"/>
        <v>0</v>
      </c>
      <c r="AI350" s="57">
        <f t="shared" si="22"/>
        <v>0</v>
      </c>
    </row>
    <row r="351" spans="1:35" ht="12" customHeight="1" x14ac:dyDescent="0.2">
      <c r="A351" s="6" t="s">
        <v>61</v>
      </c>
      <c r="B351" s="6">
        <v>3000</v>
      </c>
      <c r="C351" s="101"/>
      <c r="D351" s="101"/>
      <c r="E351" s="101"/>
      <c r="F351" s="106"/>
      <c r="AA351" s="23">
        <f t="shared" si="23"/>
        <v>0</v>
      </c>
      <c r="AB351" s="19">
        <f t="shared" si="24"/>
        <v>2017</v>
      </c>
      <c r="AC351" s="41" t="s">
        <v>1</v>
      </c>
      <c r="AD351" s="19">
        <v>3000</v>
      </c>
      <c r="AE351" s="41" t="s">
        <v>247</v>
      </c>
      <c r="AF351" s="46">
        <f t="shared" si="19"/>
        <v>0</v>
      </c>
      <c r="AG351" s="50">
        <f t="shared" si="20"/>
        <v>0</v>
      </c>
      <c r="AH351" s="51">
        <f t="shared" si="21"/>
        <v>0</v>
      </c>
      <c r="AI351" s="57">
        <f t="shared" si="22"/>
        <v>0</v>
      </c>
    </row>
    <row r="352" spans="1:35" ht="12" customHeight="1" x14ac:dyDescent="0.2">
      <c r="A352" s="6" t="s">
        <v>62</v>
      </c>
      <c r="B352" s="6">
        <v>3010</v>
      </c>
      <c r="C352" s="101"/>
      <c r="D352" s="101"/>
      <c r="E352" s="101"/>
      <c r="F352" s="106"/>
      <c r="AA352" s="23">
        <f t="shared" si="23"/>
        <v>0</v>
      </c>
      <c r="AB352" s="19">
        <f t="shared" si="24"/>
        <v>2017</v>
      </c>
      <c r="AC352" s="41" t="s">
        <v>1</v>
      </c>
      <c r="AD352" s="19">
        <v>3010</v>
      </c>
      <c r="AE352" s="41" t="s">
        <v>247</v>
      </c>
      <c r="AF352" s="46">
        <f t="shared" si="19"/>
        <v>0</v>
      </c>
      <c r="AG352" s="50">
        <f t="shared" si="20"/>
        <v>0</v>
      </c>
      <c r="AH352" s="51">
        <f t="shared" si="21"/>
        <v>0</v>
      </c>
      <c r="AI352" s="57">
        <f t="shared" si="22"/>
        <v>0</v>
      </c>
    </row>
    <row r="353" spans="1:35" ht="12" customHeight="1" x14ac:dyDescent="0.2">
      <c r="A353" s="6" t="s">
        <v>306</v>
      </c>
      <c r="B353" s="6">
        <v>3020</v>
      </c>
      <c r="C353" s="101"/>
      <c r="D353" s="101"/>
      <c r="E353" s="101"/>
      <c r="F353" s="106"/>
      <c r="AA353" s="23">
        <f t="shared" si="23"/>
        <v>0</v>
      </c>
      <c r="AB353" s="19">
        <f t="shared" si="24"/>
        <v>2017</v>
      </c>
      <c r="AC353" s="41" t="s">
        <v>1</v>
      </c>
      <c r="AD353" s="19">
        <v>3020</v>
      </c>
      <c r="AE353" s="41" t="s">
        <v>247</v>
      </c>
      <c r="AF353" s="46">
        <f t="shared" si="19"/>
        <v>0</v>
      </c>
      <c r="AG353" s="50">
        <f t="shared" si="20"/>
        <v>0</v>
      </c>
      <c r="AH353" s="51">
        <f t="shared" si="21"/>
        <v>0</v>
      </c>
      <c r="AI353" s="57">
        <f t="shared" si="22"/>
        <v>0</v>
      </c>
    </row>
    <row r="354" spans="1:35" ht="12" customHeight="1" x14ac:dyDescent="0.2">
      <c r="A354" s="6" t="s">
        <v>64</v>
      </c>
      <c r="B354" s="6">
        <v>3030</v>
      </c>
      <c r="C354" s="101"/>
      <c r="D354" s="101"/>
      <c r="E354" s="101"/>
      <c r="F354" s="106"/>
      <c r="AA354" s="23">
        <f t="shared" si="23"/>
        <v>0</v>
      </c>
      <c r="AB354" s="19">
        <f t="shared" si="24"/>
        <v>2017</v>
      </c>
      <c r="AC354" s="41" t="s">
        <v>1</v>
      </c>
      <c r="AD354" s="19">
        <v>3030</v>
      </c>
      <c r="AE354" s="41" t="s">
        <v>247</v>
      </c>
      <c r="AF354" s="46">
        <f t="shared" si="19"/>
        <v>0</v>
      </c>
      <c r="AG354" s="50">
        <f t="shared" si="20"/>
        <v>0</v>
      </c>
      <c r="AH354" s="51">
        <f t="shared" si="21"/>
        <v>0</v>
      </c>
      <c r="AI354" s="57">
        <f t="shared" si="22"/>
        <v>0</v>
      </c>
    </row>
    <row r="355" spans="1:35" ht="12" customHeight="1" x14ac:dyDescent="0.2">
      <c r="A355" s="6" t="s">
        <v>65</v>
      </c>
      <c r="B355" s="6">
        <v>3040</v>
      </c>
      <c r="C355" s="101"/>
      <c r="D355" s="101"/>
      <c r="E355" s="101"/>
      <c r="F355" s="106"/>
      <c r="AA355" s="23">
        <f t="shared" si="23"/>
        <v>0</v>
      </c>
      <c r="AB355" s="19">
        <f t="shared" si="24"/>
        <v>2017</v>
      </c>
      <c r="AC355" s="41" t="s">
        <v>1</v>
      </c>
      <c r="AD355" s="19">
        <v>3040</v>
      </c>
      <c r="AE355" s="41" t="s">
        <v>247</v>
      </c>
      <c r="AF355" s="46">
        <f t="shared" si="19"/>
        <v>0</v>
      </c>
      <c r="AG355" s="50">
        <f t="shared" si="20"/>
        <v>0</v>
      </c>
      <c r="AH355" s="51">
        <f t="shared" si="21"/>
        <v>0</v>
      </c>
      <c r="AI355" s="57">
        <f t="shared" si="22"/>
        <v>0</v>
      </c>
    </row>
    <row r="356" spans="1:35" ht="12" customHeight="1" x14ac:dyDescent="0.2">
      <c r="A356" s="6" t="s">
        <v>66</v>
      </c>
      <c r="B356" s="6">
        <v>3050</v>
      </c>
      <c r="C356" s="96"/>
      <c r="D356" s="96"/>
      <c r="E356" s="96"/>
      <c r="F356" s="96"/>
      <c r="AA356" s="23"/>
      <c r="AB356" s="19"/>
      <c r="AC356" s="41" t="s">
        <v>1</v>
      </c>
      <c r="AD356" s="19">
        <v>3050</v>
      </c>
      <c r="AE356" s="41" t="s">
        <v>247</v>
      </c>
      <c r="AF356" s="46">
        <f t="shared" si="19"/>
        <v>0</v>
      </c>
      <c r="AG356" s="50">
        <f t="shared" si="20"/>
        <v>0</v>
      </c>
      <c r="AH356" s="51">
        <f t="shared" si="21"/>
        <v>0</v>
      </c>
      <c r="AI356" s="57">
        <f t="shared" si="22"/>
        <v>0</v>
      </c>
    </row>
    <row r="357" spans="1:35" ht="12" customHeight="1" x14ac:dyDescent="0.2">
      <c r="A357" s="6" t="s">
        <v>67</v>
      </c>
      <c r="B357" s="6">
        <v>3060</v>
      </c>
      <c r="C357" s="101"/>
      <c r="D357" s="107"/>
      <c r="E357" s="107"/>
      <c r="F357" s="107"/>
      <c r="AA357" s="23">
        <f t="shared" si="23"/>
        <v>0</v>
      </c>
      <c r="AB357" s="19">
        <f t="shared" si="24"/>
        <v>2017</v>
      </c>
      <c r="AC357" s="41" t="s">
        <v>1</v>
      </c>
      <c r="AD357" s="19">
        <v>3060</v>
      </c>
      <c r="AE357" s="41" t="s">
        <v>247</v>
      </c>
      <c r="AF357" s="46">
        <f t="shared" si="19"/>
        <v>0</v>
      </c>
      <c r="AG357" s="50">
        <f t="shared" si="20"/>
        <v>0</v>
      </c>
      <c r="AH357" s="51">
        <f t="shared" si="21"/>
        <v>0</v>
      </c>
      <c r="AI357" s="57">
        <f t="shared" si="22"/>
        <v>0</v>
      </c>
    </row>
    <row r="358" spans="1:35" ht="12" customHeight="1" x14ac:dyDescent="0.2">
      <c r="A358" s="6" t="s">
        <v>68</v>
      </c>
      <c r="B358" s="6">
        <v>3070</v>
      </c>
      <c r="C358" s="101"/>
      <c r="D358" s="101"/>
      <c r="E358" s="101"/>
      <c r="F358" s="107"/>
      <c r="AA358" s="23">
        <f t="shared" si="23"/>
        <v>0</v>
      </c>
      <c r="AB358" s="19">
        <f t="shared" si="24"/>
        <v>2017</v>
      </c>
      <c r="AC358" s="41" t="s">
        <v>1</v>
      </c>
      <c r="AD358" s="19">
        <v>3070</v>
      </c>
      <c r="AE358" s="41" t="s">
        <v>247</v>
      </c>
      <c r="AF358" s="46">
        <f t="shared" si="19"/>
        <v>0</v>
      </c>
      <c r="AG358" s="50">
        <f t="shared" si="20"/>
        <v>0</v>
      </c>
      <c r="AH358" s="51">
        <f t="shared" si="21"/>
        <v>0</v>
      </c>
      <c r="AI358" s="57">
        <f t="shared" si="22"/>
        <v>0</v>
      </c>
    </row>
    <row r="359" spans="1:35" ht="12" customHeight="1" x14ac:dyDescent="0.2">
      <c r="A359" s="6" t="s">
        <v>69</v>
      </c>
      <c r="B359" s="6">
        <v>3080</v>
      </c>
      <c r="C359" s="101"/>
      <c r="D359" s="101"/>
      <c r="E359" s="101"/>
      <c r="F359" s="107"/>
      <c r="AA359" s="23">
        <f t="shared" si="23"/>
        <v>0</v>
      </c>
      <c r="AB359" s="19">
        <f t="shared" si="24"/>
        <v>2017</v>
      </c>
      <c r="AC359" s="41" t="s">
        <v>1</v>
      </c>
      <c r="AD359" s="19">
        <v>3080</v>
      </c>
      <c r="AE359" s="41" t="s">
        <v>247</v>
      </c>
      <c r="AF359" s="46">
        <f t="shared" si="19"/>
        <v>0</v>
      </c>
      <c r="AG359" s="50">
        <f t="shared" si="20"/>
        <v>0</v>
      </c>
      <c r="AH359" s="51">
        <f t="shared" si="21"/>
        <v>0</v>
      </c>
      <c r="AI359" s="57">
        <f t="shared" si="22"/>
        <v>0</v>
      </c>
    </row>
    <row r="360" spans="1:35" ht="12" customHeight="1" x14ac:dyDescent="0.2">
      <c r="A360" s="6" t="s">
        <v>70</v>
      </c>
      <c r="B360" s="6">
        <v>3090</v>
      </c>
      <c r="C360" s="101"/>
      <c r="D360" s="101"/>
      <c r="E360" s="101"/>
      <c r="F360" s="107"/>
      <c r="AA360" s="23">
        <f t="shared" si="23"/>
        <v>0</v>
      </c>
      <c r="AB360" s="19">
        <f t="shared" si="24"/>
        <v>2017</v>
      </c>
      <c r="AC360" s="41" t="s">
        <v>1</v>
      </c>
      <c r="AD360" s="19">
        <v>3090</v>
      </c>
      <c r="AE360" s="41" t="s">
        <v>247</v>
      </c>
      <c r="AF360" s="46">
        <f t="shared" si="19"/>
        <v>0</v>
      </c>
      <c r="AG360" s="50">
        <f t="shared" si="20"/>
        <v>0</v>
      </c>
      <c r="AH360" s="51">
        <f t="shared" si="21"/>
        <v>0</v>
      </c>
      <c r="AI360" s="57">
        <f t="shared" si="22"/>
        <v>0</v>
      </c>
    </row>
    <row r="361" spans="1:35" ht="12" customHeight="1" x14ac:dyDescent="0.2">
      <c r="A361" s="6" t="s">
        <v>71</v>
      </c>
      <c r="B361" s="6">
        <v>3100</v>
      </c>
      <c r="C361" s="101"/>
      <c r="D361" s="101"/>
      <c r="E361" s="101"/>
      <c r="F361" s="107"/>
      <c r="AA361" s="23">
        <f t="shared" si="23"/>
        <v>0</v>
      </c>
      <c r="AB361" s="19">
        <f t="shared" si="24"/>
        <v>2017</v>
      </c>
      <c r="AC361" s="41" t="s">
        <v>1</v>
      </c>
      <c r="AD361" s="19">
        <v>3100</v>
      </c>
      <c r="AE361" s="41" t="s">
        <v>247</v>
      </c>
      <c r="AF361" s="46">
        <f t="shared" si="19"/>
        <v>0</v>
      </c>
      <c r="AG361" s="50">
        <f t="shared" si="20"/>
        <v>0</v>
      </c>
      <c r="AH361" s="51">
        <f t="shared" si="21"/>
        <v>0</v>
      </c>
      <c r="AI361" s="57">
        <f t="shared" si="22"/>
        <v>0</v>
      </c>
    </row>
    <row r="362" spans="1:35" ht="12" customHeight="1" x14ac:dyDescent="0.2">
      <c r="A362" s="6" t="s">
        <v>198</v>
      </c>
      <c r="B362" s="6">
        <v>3105</v>
      </c>
      <c r="C362" s="96"/>
      <c r="D362" s="96"/>
      <c r="E362" s="96"/>
      <c r="F362" s="96"/>
      <c r="AA362" s="23"/>
      <c r="AB362" s="19"/>
      <c r="AC362" s="41" t="s">
        <v>1</v>
      </c>
      <c r="AD362" s="19">
        <v>3105</v>
      </c>
      <c r="AE362" s="41" t="s">
        <v>247</v>
      </c>
      <c r="AF362" s="46">
        <f t="shared" ref="AF362:AG364" si="25">C362</f>
        <v>0</v>
      </c>
      <c r="AG362" s="50">
        <f t="shared" si="25"/>
        <v>0</v>
      </c>
      <c r="AH362" s="51">
        <f t="shared" ref="AH362:AI364" si="26">E362</f>
        <v>0</v>
      </c>
      <c r="AI362" s="57">
        <f t="shared" si="26"/>
        <v>0</v>
      </c>
    </row>
    <row r="363" spans="1:35" ht="12" customHeight="1" x14ac:dyDescent="0.2">
      <c r="A363" s="6" t="s">
        <v>196</v>
      </c>
      <c r="B363" s="6">
        <v>3106</v>
      </c>
      <c r="C363" s="101"/>
      <c r="D363" s="107"/>
      <c r="E363" s="107"/>
      <c r="F363" s="107"/>
      <c r="AA363" s="23">
        <f t="shared" si="23"/>
        <v>0</v>
      </c>
      <c r="AB363" s="19">
        <f t="shared" si="24"/>
        <v>2017</v>
      </c>
      <c r="AC363" s="41" t="s">
        <v>1</v>
      </c>
      <c r="AD363" s="19">
        <v>3106</v>
      </c>
      <c r="AE363" s="41" t="s">
        <v>247</v>
      </c>
      <c r="AF363" s="46">
        <f t="shared" si="25"/>
        <v>0</v>
      </c>
      <c r="AG363" s="50">
        <f t="shared" si="25"/>
        <v>0</v>
      </c>
      <c r="AH363" s="51">
        <f t="shared" si="26"/>
        <v>0</v>
      </c>
      <c r="AI363" s="57">
        <f t="shared" si="26"/>
        <v>0</v>
      </c>
    </row>
    <row r="364" spans="1:35" ht="12" customHeight="1" x14ac:dyDescent="0.2">
      <c r="A364" s="6" t="s">
        <v>197</v>
      </c>
      <c r="B364" s="6">
        <v>3107</v>
      </c>
      <c r="C364" s="101"/>
      <c r="D364" s="101"/>
      <c r="E364" s="101"/>
      <c r="F364" s="107"/>
      <c r="AA364" s="23">
        <f t="shared" si="23"/>
        <v>0</v>
      </c>
      <c r="AB364" s="19">
        <f t="shared" si="24"/>
        <v>2017</v>
      </c>
      <c r="AC364" s="41" t="s">
        <v>1</v>
      </c>
      <c r="AD364" s="19">
        <v>3107</v>
      </c>
      <c r="AE364" s="41" t="s">
        <v>247</v>
      </c>
      <c r="AF364" s="46">
        <f t="shared" si="25"/>
        <v>0</v>
      </c>
      <c r="AG364" s="50">
        <f t="shared" si="25"/>
        <v>0</v>
      </c>
      <c r="AH364" s="51">
        <f t="shared" si="26"/>
        <v>0</v>
      </c>
      <c r="AI364" s="57">
        <f t="shared" si="26"/>
        <v>0</v>
      </c>
    </row>
    <row r="365" spans="1:35" ht="12" customHeight="1" x14ac:dyDescent="0.2">
      <c r="A365" s="6"/>
      <c r="B365" s="6"/>
      <c r="C365" s="95"/>
      <c r="D365" s="95"/>
      <c r="E365" s="95"/>
      <c r="F365" s="95"/>
      <c r="AA365" s="23"/>
      <c r="AB365" s="19"/>
      <c r="AD365" s="19"/>
      <c r="AF365" s="46"/>
      <c r="AG365" s="50"/>
      <c r="AH365" s="51"/>
      <c r="AI365" s="57"/>
    </row>
    <row r="366" spans="1:35" ht="12" customHeight="1" x14ac:dyDescent="0.2">
      <c r="A366" s="6" t="s">
        <v>72</v>
      </c>
      <c r="B366" s="6">
        <v>3110</v>
      </c>
      <c r="C366" s="101"/>
      <c r="D366" s="101"/>
      <c r="E366" s="101"/>
      <c r="F366" s="104"/>
      <c r="AA366" s="23">
        <f t="shared" si="23"/>
        <v>0</v>
      </c>
      <c r="AB366" s="19">
        <f t="shared" si="24"/>
        <v>2017</v>
      </c>
      <c r="AC366" s="41" t="s">
        <v>1</v>
      </c>
      <c r="AD366" s="19">
        <v>3110</v>
      </c>
      <c r="AE366" s="41" t="s">
        <v>247</v>
      </c>
      <c r="AF366" s="46">
        <f>C366</f>
        <v>0</v>
      </c>
      <c r="AG366" s="50">
        <f>D366</f>
        <v>0</v>
      </c>
      <c r="AH366" s="51">
        <f>E366</f>
        <v>0</v>
      </c>
      <c r="AI366" s="57">
        <f>F366</f>
        <v>0</v>
      </c>
    </row>
    <row r="367" spans="1:35" ht="12" customHeight="1" x14ac:dyDescent="0.2">
      <c r="A367" s="6"/>
      <c r="B367" s="6"/>
      <c r="C367" s="95"/>
      <c r="D367" s="95"/>
      <c r="E367" s="95"/>
      <c r="F367" s="95"/>
      <c r="AA367" s="23"/>
      <c r="AB367" s="19"/>
      <c r="AD367" s="19"/>
      <c r="AF367" s="46"/>
      <c r="AG367" s="50"/>
      <c r="AH367" s="51"/>
      <c r="AI367" s="57"/>
    </row>
    <row r="368" spans="1:35" ht="12" customHeight="1" x14ac:dyDescent="0.2">
      <c r="A368" s="94" t="s">
        <v>113</v>
      </c>
      <c r="B368" s="7">
        <v>3120</v>
      </c>
      <c r="C368" s="89">
        <f>SUM(C322:C366)</f>
        <v>0</v>
      </c>
      <c r="D368" s="89">
        <f>SUM(D322:D366)</f>
        <v>0</v>
      </c>
      <c r="E368" s="89">
        <f>SUM(E322:E366)</f>
        <v>0</v>
      </c>
      <c r="F368" s="89">
        <f>SUM(F322:F366)</f>
        <v>0</v>
      </c>
      <c r="AA368" s="23">
        <f t="shared" si="23"/>
        <v>0</v>
      </c>
      <c r="AB368" s="19">
        <f t="shared" si="24"/>
        <v>2017</v>
      </c>
      <c r="AC368" s="41" t="s">
        <v>1</v>
      </c>
      <c r="AD368" s="52">
        <v>3120</v>
      </c>
      <c r="AE368" s="41" t="s">
        <v>247</v>
      </c>
      <c r="AF368" s="46">
        <f>C368</f>
        <v>0</v>
      </c>
      <c r="AG368" s="50">
        <f>D368</f>
        <v>0</v>
      </c>
      <c r="AH368" s="51">
        <f>E368</f>
        <v>0</v>
      </c>
      <c r="AI368" s="57">
        <f>F368</f>
        <v>0</v>
      </c>
    </row>
    <row r="369" spans="1:35" ht="12" customHeight="1" x14ac:dyDescent="0.2">
      <c r="A369" s="19"/>
      <c r="B369" s="19"/>
      <c r="C369" s="21"/>
      <c r="D369" s="21"/>
      <c r="E369" s="21"/>
      <c r="F369" s="21"/>
      <c r="AA369" s="23"/>
      <c r="AB369" s="19"/>
      <c r="AD369" s="32"/>
      <c r="AF369" s="21"/>
    </row>
    <row r="370" spans="1:35" ht="12" customHeight="1" x14ac:dyDescent="0.2">
      <c r="A370" s="20" t="s">
        <v>292</v>
      </c>
      <c r="B370" s="20"/>
      <c r="C370" s="28"/>
      <c r="D370" s="28"/>
      <c r="E370" s="28"/>
      <c r="F370" s="28" t="s">
        <v>184</v>
      </c>
      <c r="AA370" s="23"/>
      <c r="AB370" s="19"/>
      <c r="AD370" s="32"/>
      <c r="AF370" s="21"/>
    </row>
    <row r="371" spans="1:35" ht="12" customHeight="1" x14ac:dyDescent="0.2">
      <c r="A371" s="6"/>
      <c r="B371" s="6"/>
      <c r="C371" s="62"/>
      <c r="D371" s="62"/>
      <c r="E371" s="62"/>
      <c r="F371" s="62"/>
      <c r="AA371" s="23"/>
      <c r="AB371" s="19"/>
      <c r="AD371" s="32"/>
      <c r="AF371" s="21"/>
    </row>
    <row r="372" spans="1:35" ht="12" customHeight="1" x14ac:dyDescent="0.2">
      <c r="A372" s="6"/>
      <c r="B372" s="6"/>
      <c r="C372" s="98" t="s">
        <v>116</v>
      </c>
      <c r="D372" s="98"/>
      <c r="E372" s="98"/>
      <c r="F372" s="98"/>
      <c r="AA372" s="23"/>
      <c r="AB372" s="19"/>
      <c r="AD372" s="32"/>
      <c r="AF372" s="21"/>
    </row>
    <row r="373" spans="1:35" ht="12" customHeight="1" x14ac:dyDescent="0.2">
      <c r="A373" s="6"/>
      <c r="B373" s="6"/>
      <c r="C373" s="98" t="s">
        <v>117</v>
      </c>
      <c r="D373" s="98"/>
      <c r="E373" s="98"/>
      <c r="F373" s="98" t="s">
        <v>116</v>
      </c>
      <c r="AA373" s="23"/>
      <c r="AB373" s="19"/>
      <c r="AD373" s="32"/>
      <c r="AF373" s="21"/>
    </row>
    <row r="374" spans="1:35" ht="12" customHeight="1" x14ac:dyDescent="0.2">
      <c r="A374" s="6"/>
      <c r="B374" s="6"/>
      <c r="C374" s="98" t="s">
        <v>118</v>
      </c>
      <c r="D374" s="98" t="s">
        <v>115</v>
      </c>
      <c r="E374" s="98" t="s">
        <v>119</v>
      </c>
      <c r="F374" s="98" t="s">
        <v>120</v>
      </c>
      <c r="AA374" s="23"/>
      <c r="AB374" s="19"/>
      <c r="AD374" s="32"/>
      <c r="AF374" s="21"/>
    </row>
    <row r="375" spans="1:35" ht="12" customHeight="1" x14ac:dyDescent="0.2">
      <c r="A375" s="6"/>
      <c r="B375" s="6"/>
      <c r="C375" s="64">
        <v>1</v>
      </c>
      <c r="D375" s="64">
        <v>2</v>
      </c>
      <c r="E375" s="64">
        <v>3</v>
      </c>
      <c r="F375" s="64">
        <v>4</v>
      </c>
      <c r="AA375" s="23"/>
      <c r="AB375" s="19"/>
      <c r="AD375" s="32"/>
      <c r="AF375" s="21"/>
    </row>
    <row r="376" spans="1:35" ht="12" customHeight="1" x14ac:dyDescent="0.2">
      <c r="A376" s="60" t="s">
        <v>209</v>
      </c>
      <c r="B376" s="6"/>
      <c r="C376" s="69"/>
      <c r="D376" s="69"/>
      <c r="E376" s="69"/>
      <c r="F376" s="69"/>
      <c r="AA376" s="23"/>
      <c r="AB376" s="19"/>
      <c r="AD376" s="32"/>
      <c r="AF376" s="21"/>
    </row>
    <row r="377" spans="1:35" ht="12" customHeight="1" x14ac:dyDescent="0.2">
      <c r="A377" s="6" t="s">
        <v>237</v>
      </c>
      <c r="B377" s="6">
        <v>3200</v>
      </c>
      <c r="C377" s="68"/>
      <c r="D377" s="68"/>
      <c r="E377" s="68"/>
      <c r="F377" s="68"/>
      <c r="AA377" s="23"/>
      <c r="AB377" s="19"/>
      <c r="AC377" s="41" t="s">
        <v>1</v>
      </c>
      <c r="AD377" s="31">
        <v>3200</v>
      </c>
      <c r="AE377" s="41" t="s">
        <v>248</v>
      </c>
      <c r="AF377" s="46"/>
      <c r="AG377" s="50"/>
      <c r="AH377" s="51"/>
      <c r="AI377" s="57"/>
    </row>
    <row r="378" spans="1:35" ht="12" customHeight="1" x14ac:dyDescent="0.2">
      <c r="A378" s="6" t="s">
        <v>270</v>
      </c>
      <c r="B378" s="9">
        <v>3201</v>
      </c>
      <c r="C378" s="108"/>
      <c r="D378" s="107"/>
      <c r="E378" s="107"/>
      <c r="F378" s="73">
        <f t="shared" ref="F378:F385" si="27">C378+D378-E378</f>
        <v>0</v>
      </c>
      <c r="AA378" s="23">
        <f t="shared" si="23"/>
        <v>0</v>
      </c>
      <c r="AB378" s="19">
        <f t="shared" si="24"/>
        <v>2017</v>
      </c>
      <c r="AC378" s="41" t="s">
        <v>1</v>
      </c>
      <c r="AD378" s="31">
        <v>3201</v>
      </c>
      <c r="AE378" s="41" t="s">
        <v>248</v>
      </c>
      <c r="AF378" s="46">
        <f t="shared" ref="AF378:AF386" si="28">C378</f>
        <v>0</v>
      </c>
      <c r="AG378" s="50">
        <f t="shared" ref="AG378:AG387" si="29">D378</f>
        <v>0</v>
      </c>
      <c r="AH378" s="51">
        <f t="shared" ref="AH378:AH387" si="30">E378</f>
        <v>0</v>
      </c>
      <c r="AI378" s="57">
        <f t="shared" ref="AI378:AI387" si="31">F378</f>
        <v>0</v>
      </c>
    </row>
    <row r="379" spans="1:35" ht="12" customHeight="1" x14ac:dyDescent="0.2">
      <c r="A379" s="6" t="s">
        <v>271</v>
      </c>
      <c r="B379" s="9">
        <v>3202</v>
      </c>
      <c r="C379" s="104"/>
      <c r="D379" s="106"/>
      <c r="E379" s="106"/>
      <c r="F379" s="89">
        <f t="shared" si="27"/>
        <v>0</v>
      </c>
      <c r="AA379" s="23">
        <f t="shared" si="23"/>
        <v>0</v>
      </c>
      <c r="AB379" s="19">
        <f t="shared" si="24"/>
        <v>2017</v>
      </c>
      <c r="AC379" s="41" t="s">
        <v>1</v>
      </c>
      <c r="AD379" s="31">
        <v>3202</v>
      </c>
      <c r="AE379" s="41" t="s">
        <v>248</v>
      </c>
      <c r="AF379" s="46">
        <f t="shared" si="28"/>
        <v>0</v>
      </c>
      <c r="AG379" s="50">
        <f t="shared" si="29"/>
        <v>0</v>
      </c>
      <c r="AH379" s="51">
        <f t="shared" si="30"/>
        <v>0</v>
      </c>
      <c r="AI379" s="57">
        <f t="shared" si="31"/>
        <v>0</v>
      </c>
    </row>
    <row r="380" spans="1:35" ht="12" customHeight="1" x14ac:dyDescent="0.2">
      <c r="A380" s="6" t="s">
        <v>272</v>
      </c>
      <c r="B380" s="9">
        <v>3203</v>
      </c>
      <c r="C380" s="104"/>
      <c r="D380" s="106"/>
      <c r="E380" s="106"/>
      <c r="F380" s="89">
        <f t="shared" si="27"/>
        <v>0</v>
      </c>
      <c r="AA380" s="23">
        <f t="shared" si="23"/>
        <v>0</v>
      </c>
      <c r="AB380" s="19">
        <f t="shared" si="24"/>
        <v>2017</v>
      </c>
      <c r="AC380" s="41" t="s">
        <v>1</v>
      </c>
      <c r="AD380" s="31">
        <v>3203</v>
      </c>
      <c r="AE380" s="41" t="s">
        <v>248</v>
      </c>
      <c r="AF380" s="46">
        <f t="shared" si="28"/>
        <v>0</v>
      </c>
      <c r="AG380" s="50">
        <f t="shared" si="29"/>
        <v>0</v>
      </c>
      <c r="AH380" s="51">
        <f t="shared" si="30"/>
        <v>0</v>
      </c>
      <c r="AI380" s="57">
        <f t="shared" si="31"/>
        <v>0</v>
      </c>
    </row>
    <row r="381" spans="1:35" ht="12" customHeight="1" x14ac:dyDescent="0.2">
      <c r="A381" s="6" t="s">
        <v>273</v>
      </c>
      <c r="B381" s="9">
        <v>3204</v>
      </c>
      <c r="C381" s="104"/>
      <c r="D381" s="106"/>
      <c r="E381" s="106"/>
      <c r="F381" s="89">
        <f t="shared" si="27"/>
        <v>0</v>
      </c>
      <c r="AA381" s="23">
        <f t="shared" si="23"/>
        <v>0</v>
      </c>
      <c r="AB381" s="19">
        <f t="shared" si="24"/>
        <v>2017</v>
      </c>
      <c r="AC381" s="41" t="s">
        <v>1</v>
      </c>
      <c r="AD381" s="31">
        <v>3204</v>
      </c>
      <c r="AE381" s="41" t="s">
        <v>248</v>
      </c>
      <c r="AF381" s="46">
        <f t="shared" si="28"/>
        <v>0</v>
      </c>
      <c r="AG381" s="50">
        <f t="shared" si="29"/>
        <v>0</v>
      </c>
      <c r="AH381" s="51">
        <f t="shared" si="30"/>
        <v>0</v>
      </c>
      <c r="AI381" s="57">
        <f t="shared" si="31"/>
        <v>0</v>
      </c>
    </row>
    <row r="382" spans="1:35" ht="12" customHeight="1" x14ac:dyDescent="0.2">
      <c r="A382" s="6" t="s">
        <v>274</v>
      </c>
      <c r="B382" s="9">
        <v>3205</v>
      </c>
      <c r="C382" s="104"/>
      <c r="D382" s="106"/>
      <c r="E382" s="106"/>
      <c r="F382" s="89">
        <f t="shared" si="27"/>
        <v>0</v>
      </c>
      <c r="AA382" s="23">
        <f t="shared" si="23"/>
        <v>0</v>
      </c>
      <c r="AB382" s="19">
        <f t="shared" si="24"/>
        <v>2017</v>
      </c>
      <c r="AC382" s="41" t="s">
        <v>1</v>
      </c>
      <c r="AD382" s="31">
        <v>3205</v>
      </c>
      <c r="AE382" s="41" t="s">
        <v>248</v>
      </c>
      <c r="AF382" s="46">
        <f t="shared" si="28"/>
        <v>0</v>
      </c>
      <c r="AG382" s="50">
        <f t="shared" si="29"/>
        <v>0</v>
      </c>
      <c r="AH382" s="51">
        <f t="shared" si="30"/>
        <v>0</v>
      </c>
      <c r="AI382" s="57">
        <f t="shared" si="31"/>
        <v>0</v>
      </c>
    </row>
    <row r="383" spans="1:35" ht="12" customHeight="1" x14ac:dyDescent="0.2">
      <c r="A383" s="6" t="s">
        <v>275</v>
      </c>
      <c r="B383" s="9">
        <v>3206</v>
      </c>
      <c r="C383" s="104"/>
      <c r="D383" s="106"/>
      <c r="E383" s="106"/>
      <c r="F383" s="89">
        <f t="shared" si="27"/>
        <v>0</v>
      </c>
      <c r="AA383" s="23">
        <f t="shared" si="23"/>
        <v>0</v>
      </c>
      <c r="AB383" s="19">
        <f t="shared" si="24"/>
        <v>2017</v>
      </c>
      <c r="AC383" s="41" t="s">
        <v>1</v>
      </c>
      <c r="AD383" s="31">
        <v>3206</v>
      </c>
      <c r="AE383" s="41" t="s">
        <v>248</v>
      </c>
      <c r="AF383" s="46">
        <f t="shared" si="28"/>
        <v>0</v>
      </c>
      <c r="AG383" s="50">
        <f t="shared" si="29"/>
        <v>0</v>
      </c>
      <c r="AH383" s="51">
        <f t="shared" si="30"/>
        <v>0</v>
      </c>
      <c r="AI383" s="57">
        <f t="shared" si="31"/>
        <v>0</v>
      </c>
    </row>
    <row r="384" spans="1:35" ht="12" customHeight="1" x14ac:dyDescent="0.2">
      <c r="A384" s="6" t="s">
        <v>276</v>
      </c>
      <c r="B384" s="9">
        <v>3207</v>
      </c>
      <c r="C384" s="104"/>
      <c r="D384" s="106"/>
      <c r="E384" s="106"/>
      <c r="F384" s="89">
        <f t="shared" si="27"/>
        <v>0</v>
      </c>
      <c r="AA384" s="23">
        <f t="shared" si="23"/>
        <v>0</v>
      </c>
      <c r="AB384" s="19">
        <f t="shared" si="24"/>
        <v>2017</v>
      </c>
      <c r="AC384" s="41" t="s">
        <v>1</v>
      </c>
      <c r="AD384" s="31">
        <v>3207</v>
      </c>
      <c r="AE384" s="41" t="s">
        <v>248</v>
      </c>
      <c r="AF384" s="46">
        <f t="shared" si="28"/>
        <v>0</v>
      </c>
      <c r="AG384" s="50">
        <f t="shared" si="29"/>
        <v>0</v>
      </c>
      <c r="AH384" s="51">
        <f t="shared" si="30"/>
        <v>0</v>
      </c>
      <c r="AI384" s="57">
        <f t="shared" si="31"/>
        <v>0</v>
      </c>
    </row>
    <row r="385" spans="1:35" ht="12" customHeight="1" x14ac:dyDescent="0.2">
      <c r="A385" s="6" t="s">
        <v>277</v>
      </c>
      <c r="B385" s="9">
        <v>3208</v>
      </c>
      <c r="C385" s="104"/>
      <c r="D385" s="106"/>
      <c r="E385" s="106"/>
      <c r="F385" s="89">
        <f t="shared" si="27"/>
        <v>0</v>
      </c>
      <c r="AA385" s="23">
        <f t="shared" si="23"/>
        <v>0</v>
      </c>
      <c r="AB385" s="19">
        <f t="shared" si="24"/>
        <v>2017</v>
      </c>
      <c r="AC385" s="41" t="s">
        <v>1</v>
      </c>
      <c r="AD385" s="31">
        <v>3208</v>
      </c>
      <c r="AE385" s="41" t="s">
        <v>248</v>
      </c>
      <c r="AF385" s="46">
        <f t="shared" si="28"/>
        <v>0</v>
      </c>
      <c r="AG385" s="50">
        <f t="shared" si="29"/>
        <v>0</v>
      </c>
      <c r="AH385" s="51">
        <f t="shared" si="30"/>
        <v>0</v>
      </c>
      <c r="AI385" s="57">
        <f t="shared" si="31"/>
        <v>0</v>
      </c>
    </row>
    <row r="386" spans="1:35" ht="12" customHeight="1" x14ac:dyDescent="0.2">
      <c r="A386" s="6" t="s">
        <v>228</v>
      </c>
      <c r="B386" s="6">
        <v>3210</v>
      </c>
      <c r="C386" s="89">
        <f>SUM(C378:C385)</f>
        <v>0</v>
      </c>
      <c r="D386" s="89">
        <f>SUM(D378:D385)</f>
        <v>0</v>
      </c>
      <c r="E386" s="89">
        <f>SUM(E378:E385)</f>
        <v>0</v>
      </c>
      <c r="F386" s="89">
        <f>SUM(F378:F385)</f>
        <v>0</v>
      </c>
      <c r="G386" s="33"/>
      <c r="AA386" s="23">
        <f t="shared" si="23"/>
        <v>0</v>
      </c>
      <c r="AB386" s="19">
        <f t="shared" si="24"/>
        <v>2017</v>
      </c>
      <c r="AC386" s="41" t="s">
        <v>1</v>
      </c>
      <c r="AD386" s="31">
        <v>3210</v>
      </c>
      <c r="AE386" s="41" t="s">
        <v>248</v>
      </c>
      <c r="AF386" s="46">
        <f t="shared" si="28"/>
        <v>0</v>
      </c>
      <c r="AG386" s="50">
        <f t="shared" si="29"/>
        <v>0</v>
      </c>
      <c r="AH386" s="51">
        <f t="shared" si="30"/>
        <v>0</v>
      </c>
      <c r="AI386" s="57">
        <f t="shared" si="31"/>
        <v>0</v>
      </c>
    </row>
    <row r="387" spans="1:35" ht="12" customHeight="1" x14ac:dyDescent="0.2">
      <c r="A387" s="6" t="s">
        <v>269</v>
      </c>
      <c r="B387" s="6">
        <v>3219</v>
      </c>
      <c r="C387" s="104"/>
      <c r="D387" s="104"/>
      <c r="E387" s="104"/>
      <c r="F387" s="89">
        <f t="shared" ref="F387:F392" si="32">C387+D387-E387</f>
        <v>0</v>
      </c>
      <c r="AA387" s="23">
        <f t="shared" si="23"/>
        <v>0</v>
      </c>
      <c r="AB387" s="19">
        <f t="shared" si="24"/>
        <v>2017</v>
      </c>
      <c r="AC387" s="41" t="s">
        <v>1</v>
      </c>
      <c r="AD387" s="31">
        <v>3219</v>
      </c>
      <c r="AE387" s="41" t="s">
        <v>248</v>
      </c>
      <c r="AF387" s="46">
        <f>C387</f>
        <v>0</v>
      </c>
      <c r="AG387" s="50">
        <f t="shared" si="29"/>
        <v>0</v>
      </c>
      <c r="AH387" s="51">
        <f t="shared" si="30"/>
        <v>0</v>
      </c>
      <c r="AI387" s="57">
        <f t="shared" si="31"/>
        <v>0</v>
      </c>
    </row>
    <row r="388" spans="1:35" ht="12" customHeight="1" x14ac:dyDescent="0.2">
      <c r="A388" s="6" t="s">
        <v>285</v>
      </c>
      <c r="B388" s="6">
        <v>3220</v>
      </c>
      <c r="C388" s="101"/>
      <c r="D388" s="101"/>
      <c r="E388" s="101"/>
      <c r="F388" s="89">
        <f t="shared" si="32"/>
        <v>0</v>
      </c>
      <c r="AA388" s="23">
        <f t="shared" si="23"/>
        <v>0</v>
      </c>
      <c r="AB388" s="19">
        <f t="shared" si="24"/>
        <v>2017</v>
      </c>
      <c r="AC388" s="41" t="s">
        <v>1</v>
      </c>
      <c r="AD388" s="31">
        <v>3220</v>
      </c>
      <c r="AE388" s="41" t="s">
        <v>248</v>
      </c>
      <c r="AF388" s="46">
        <f t="shared" ref="AF388:AG392" si="33">C388</f>
        <v>0</v>
      </c>
      <c r="AG388" s="50">
        <f t="shared" si="33"/>
        <v>0</v>
      </c>
      <c r="AH388" s="51">
        <f t="shared" ref="AH388:AI392" si="34">E388</f>
        <v>0</v>
      </c>
      <c r="AI388" s="57">
        <f t="shared" si="34"/>
        <v>0</v>
      </c>
    </row>
    <row r="389" spans="1:35" ht="12" customHeight="1" x14ac:dyDescent="0.2">
      <c r="A389" s="6" t="s">
        <v>122</v>
      </c>
      <c r="B389" s="6">
        <v>3230</v>
      </c>
      <c r="C389" s="101"/>
      <c r="D389" s="101"/>
      <c r="E389" s="101"/>
      <c r="F389" s="89">
        <f t="shared" si="32"/>
        <v>0</v>
      </c>
      <c r="AA389" s="23">
        <f t="shared" si="23"/>
        <v>0</v>
      </c>
      <c r="AB389" s="19">
        <f t="shared" si="24"/>
        <v>2017</v>
      </c>
      <c r="AC389" s="41" t="s">
        <v>1</v>
      </c>
      <c r="AD389" s="31">
        <v>3230</v>
      </c>
      <c r="AE389" s="41" t="s">
        <v>248</v>
      </c>
      <c r="AF389" s="46">
        <f t="shared" si="33"/>
        <v>0</v>
      </c>
      <c r="AG389" s="50">
        <f t="shared" si="33"/>
        <v>0</v>
      </c>
      <c r="AH389" s="51">
        <f t="shared" si="34"/>
        <v>0</v>
      </c>
      <c r="AI389" s="57">
        <f t="shared" si="34"/>
        <v>0</v>
      </c>
    </row>
    <row r="390" spans="1:35" ht="12" customHeight="1" x14ac:dyDescent="0.2">
      <c r="A390" s="6" t="s">
        <v>123</v>
      </c>
      <c r="B390" s="6">
        <v>3240</v>
      </c>
      <c r="C390" s="101"/>
      <c r="D390" s="101"/>
      <c r="E390" s="101"/>
      <c r="F390" s="89">
        <f t="shared" si="32"/>
        <v>0</v>
      </c>
      <c r="AA390" s="23">
        <f t="shared" si="23"/>
        <v>0</v>
      </c>
      <c r="AB390" s="19">
        <f t="shared" si="24"/>
        <v>2017</v>
      </c>
      <c r="AC390" s="41" t="s">
        <v>1</v>
      </c>
      <c r="AD390" s="31">
        <v>3240</v>
      </c>
      <c r="AE390" s="41" t="s">
        <v>248</v>
      </c>
      <c r="AF390" s="46">
        <f t="shared" si="33"/>
        <v>0</v>
      </c>
      <c r="AG390" s="50">
        <f t="shared" si="33"/>
        <v>0</v>
      </c>
      <c r="AH390" s="51">
        <f t="shared" si="34"/>
        <v>0</v>
      </c>
      <c r="AI390" s="57">
        <f t="shared" si="34"/>
        <v>0</v>
      </c>
    </row>
    <row r="391" spans="1:35" ht="12" customHeight="1" x14ac:dyDescent="0.2">
      <c r="A391" s="6" t="s">
        <v>210</v>
      </c>
      <c r="B391" s="9">
        <v>3245</v>
      </c>
      <c r="C391" s="101"/>
      <c r="D391" s="101"/>
      <c r="E391" s="101"/>
      <c r="F391" s="89">
        <f t="shared" si="32"/>
        <v>0</v>
      </c>
      <c r="AA391" s="23">
        <f t="shared" si="23"/>
        <v>0</v>
      </c>
      <c r="AB391" s="19">
        <f t="shared" si="24"/>
        <v>2017</v>
      </c>
      <c r="AC391" s="41" t="s">
        <v>1</v>
      </c>
      <c r="AD391" s="31">
        <v>3245</v>
      </c>
      <c r="AE391" s="41" t="s">
        <v>248</v>
      </c>
      <c r="AF391" s="46">
        <f t="shared" si="33"/>
        <v>0</v>
      </c>
      <c r="AG391" s="50">
        <f t="shared" si="33"/>
        <v>0</v>
      </c>
      <c r="AH391" s="51">
        <f t="shared" si="34"/>
        <v>0</v>
      </c>
      <c r="AI391" s="57">
        <f t="shared" si="34"/>
        <v>0</v>
      </c>
    </row>
    <row r="392" spans="1:35" ht="12" customHeight="1" x14ac:dyDescent="0.2">
      <c r="A392" s="6" t="s">
        <v>124</v>
      </c>
      <c r="B392" s="6">
        <v>3250</v>
      </c>
      <c r="C392" s="101"/>
      <c r="D392" s="101"/>
      <c r="E392" s="101"/>
      <c r="F392" s="89">
        <f t="shared" si="32"/>
        <v>0</v>
      </c>
      <c r="AA392" s="23">
        <f t="shared" si="23"/>
        <v>0</v>
      </c>
      <c r="AB392" s="19">
        <f t="shared" si="24"/>
        <v>2017</v>
      </c>
      <c r="AC392" s="41" t="s">
        <v>1</v>
      </c>
      <c r="AD392" s="31">
        <v>3250</v>
      </c>
      <c r="AE392" s="41" t="s">
        <v>248</v>
      </c>
      <c r="AF392" s="46">
        <f t="shared" si="33"/>
        <v>0</v>
      </c>
      <c r="AG392" s="50">
        <f t="shared" si="33"/>
        <v>0</v>
      </c>
      <c r="AH392" s="51">
        <f t="shared" si="34"/>
        <v>0</v>
      </c>
      <c r="AI392" s="57">
        <f t="shared" si="34"/>
        <v>0</v>
      </c>
    </row>
    <row r="393" spans="1:35" ht="12" customHeight="1" x14ac:dyDescent="0.2">
      <c r="A393" s="6"/>
      <c r="B393" s="6"/>
      <c r="C393" s="95"/>
      <c r="D393" s="95"/>
      <c r="E393" s="95"/>
      <c r="F393" s="95"/>
      <c r="AA393" s="23"/>
      <c r="AB393" s="19"/>
      <c r="AD393" s="31"/>
      <c r="AF393" s="46"/>
      <c r="AG393" s="50"/>
      <c r="AH393" s="51"/>
      <c r="AI393" s="57"/>
    </row>
    <row r="394" spans="1:35" ht="12" customHeight="1" x14ac:dyDescent="0.2">
      <c r="A394" s="72" t="s">
        <v>125</v>
      </c>
      <c r="B394" s="7">
        <v>3260</v>
      </c>
      <c r="C394" s="89">
        <f>SUM(C386:C392)</f>
        <v>0</v>
      </c>
      <c r="D394" s="89">
        <f>SUM(D386:D392)</f>
        <v>0</v>
      </c>
      <c r="E394" s="89">
        <f>SUM(E386:E392)</f>
        <v>0</v>
      </c>
      <c r="F394" s="89">
        <f>SUM(F386:F392)</f>
        <v>0</v>
      </c>
      <c r="AA394" s="23">
        <f t="shared" si="23"/>
        <v>0</v>
      </c>
      <c r="AB394" s="19">
        <f t="shared" si="24"/>
        <v>2017</v>
      </c>
      <c r="AC394" s="41" t="s">
        <v>1</v>
      </c>
      <c r="AD394" s="32">
        <v>3260</v>
      </c>
      <c r="AE394" s="41" t="s">
        <v>248</v>
      </c>
      <c r="AF394" s="46">
        <f>C394</f>
        <v>0</v>
      </c>
      <c r="AG394" s="50">
        <f>D394</f>
        <v>0</v>
      </c>
      <c r="AH394" s="51">
        <f>E394</f>
        <v>0</v>
      </c>
      <c r="AI394" s="57">
        <f>F394</f>
        <v>0</v>
      </c>
    </row>
    <row r="395" spans="1:35" ht="12" customHeight="1" x14ac:dyDescent="0.2">
      <c r="A395" s="109"/>
      <c r="B395" s="110"/>
      <c r="C395" s="69"/>
      <c r="D395" s="69"/>
      <c r="E395" s="69"/>
      <c r="F395" s="69"/>
      <c r="AA395" s="23"/>
      <c r="AB395" s="19"/>
      <c r="AD395" s="32"/>
      <c r="AF395" s="49"/>
      <c r="AG395" s="53"/>
      <c r="AH395" s="54"/>
      <c r="AI395" s="58"/>
    </row>
    <row r="396" spans="1:35" ht="12" customHeight="1" x14ac:dyDescent="0.2">
      <c r="A396" s="60" t="s">
        <v>192</v>
      </c>
      <c r="B396" s="9"/>
      <c r="C396" s="69"/>
      <c r="D396" s="69"/>
      <c r="E396" s="69"/>
      <c r="F396" s="69"/>
      <c r="AA396" s="23"/>
      <c r="AB396" s="19"/>
      <c r="AD396" s="32"/>
      <c r="AF396" s="49"/>
      <c r="AG396" s="53"/>
      <c r="AH396" s="54"/>
      <c r="AI396" s="58"/>
    </row>
    <row r="397" spans="1:35" ht="12" customHeight="1" x14ac:dyDescent="0.2">
      <c r="A397" s="6" t="s">
        <v>237</v>
      </c>
      <c r="B397" s="6">
        <v>3270</v>
      </c>
      <c r="C397" s="68"/>
      <c r="D397" s="68"/>
      <c r="E397" s="68"/>
      <c r="F397" s="68"/>
      <c r="AA397" s="23"/>
      <c r="AB397" s="19"/>
      <c r="AC397" s="41" t="s">
        <v>1</v>
      </c>
      <c r="AD397" s="31">
        <v>3270</v>
      </c>
      <c r="AE397" s="41" t="s">
        <v>248</v>
      </c>
      <c r="AF397" s="46">
        <f>C397</f>
        <v>0</v>
      </c>
      <c r="AG397" s="50">
        <f>D397</f>
        <v>0</v>
      </c>
      <c r="AH397" s="51">
        <f>E397</f>
        <v>0</v>
      </c>
      <c r="AI397" s="57">
        <f>F397</f>
        <v>0</v>
      </c>
    </row>
    <row r="398" spans="1:35" ht="12" customHeight="1" x14ac:dyDescent="0.2">
      <c r="A398" s="6" t="s">
        <v>229</v>
      </c>
      <c r="B398" s="9">
        <v>3271</v>
      </c>
      <c r="C398" s="108"/>
      <c r="D398" s="108"/>
      <c r="E398" s="108"/>
      <c r="F398" s="73">
        <f t="shared" ref="F398:F411" si="35">C398+D398-E398</f>
        <v>0</v>
      </c>
      <c r="AA398" s="23">
        <f t="shared" si="23"/>
        <v>0</v>
      </c>
      <c r="AB398" s="19">
        <f t="shared" si="24"/>
        <v>2017</v>
      </c>
      <c r="AC398" s="41" t="s">
        <v>1</v>
      </c>
      <c r="AD398" s="31">
        <v>3271</v>
      </c>
      <c r="AE398" s="41" t="s">
        <v>248</v>
      </c>
      <c r="AF398" s="46">
        <f t="shared" ref="AF398:AF403" si="36">C398</f>
        <v>0</v>
      </c>
      <c r="AG398" s="50">
        <f t="shared" ref="AG398:AG404" si="37">D398</f>
        <v>0</v>
      </c>
      <c r="AH398" s="51">
        <f t="shared" ref="AH398:AH404" si="38">E398</f>
        <v>0</v>
      </c>
      <c r="AI398" s="57">
        <f t="shared" ref="AI398:AI404" si="39">F398</f>
        <v>0</v>
      </c>
    </row>
    <row r="399" spans="1:35" ht="12" customHeight="1" x14ac:dyDescent="0.2">
      <c r="A399" s="6" t="s">
        <v>230</v>
      </c>
      <c r="B399" s="9">
        <v>3272</v>
      </c>
      <c r="C399" s="108"/>
      <c r="D399" s="108"/>
      <c r="E399" s="108"/>
      <c r="F399" s="73">
        <f t="shared" si="35"/>
        <v>0</v>
      </c>
      <c r="AA399" s="23">
        <f t="shared" si="23"/>
        <v>0</v>
      </c>
      <c r="AB399" s="19">
        <f t="shared" si="24"/>
        <v>2017</v>
      </c>
      <c r="AC399" s="41" t="s">
        <v>1</v>
      </c>
      <c r="AD399" s="31">
        <v>3272</v>
      </c>
      <c r="AE399" s="41" t="s">
        <v>248</v>
      </c>
      <c r="AF399" s="46">
        <f t="shared" si="36"/>
        <v>0</v>
      </c>
      <c r="AG399" s="50">
        <f t="shared" si="37"/>
        <v>0</v>
      </c>
      <c r="AH399" s="51">
        <f t="shared" si="38"/>
        <v>0</v>
      </c>
      <c r="AI399" s="57">
        <f t="shared" si="39"/>
        <v>0</v>
      </c>
    </row>
    <row r="400" spans="1:35" ht="12" customHeight="1" x14ac:dyDescent="0.2">
      <c r="A400" s="6" t="s">
        <v>231</v>
      </c>
      <c r="B400" s="9">
        <v>3273</v>
      </c>
      <c r="C400" s="108"/>
      <c r="D400" s="108"/>
      <c r="E400" s="108"/>
      <c r="F400" s="73">
        <f t="shared" si="35"/>
        <v>0</v>
      </c>
      <c r="AA400" s="23">
        <f t="shared" si="23"/>
        <v>0</v>
      </c>
      <c r="AB400" s="19">
        <f t="shared" si="24"/>
        <v>2017</v>
      </c>
      <c r="AC400" s="41" t="s">
        <v>1</v>
      </c>
      <c r="AD400" s="31">
        <v>3273</v>
      </c>
      <c r="AE400" s="41" t="s">
        <v>248</v>
      </c>
      <c r="AF400" s="46">
        <f t="shared" si="36"/>
        <v>0</v>
      </c>
      <c r="AG400" s="50">
        <f t="shared" si="37"/>
        <v>0</v>
      </c>
      <c r="AH400" s="51">
        <f t="shared" si="38"/>
        <v>0</v>
      </c>
      <c r="AI400" s="57">
        <f t="shared" si="39"/>
        <v>0</v>
      </c>
    </row>
    <row r="401" spans="1:35" ht="12" customHeight="1" x14ac:dyDescent="0.2">
      <c r="A401" s="6" t="s">
        <v>232</v>
      </c>
      <c r="B401" s="9">
        <v>3274</v>
      </c>
      <c r="C401" s="108"/>
      <c r="D401" s="108"/>
      <c r="E401" s="108"/>
      <c r="F401" s="73">
        <f t="shared" si="35"/>
        <v>0</v>
      </c>
      <c r="AA401" s="23">
        <f t="shared" si="23"/>
        <v>0</v>
      </c>
      <c r="AB401" s="19">
        <f t="shared" si="24"/>
        <v>2017</v>
      </c>
      <c r="AC401" s="41" t="s">
        <v>1</v>
      </c>
      <c r="AD401" s="31">
        <v>3274</v>
      </c>
      <c r="AE401" s="41" t="s">
        <v>248</v>
      </c>
      <c r="AF401" s="46">
        <f t="shared" si="36"/>
        <v>0</v>
      </c>
      <c r="AG401" s="50">
        <f t="shared" si="37"/>
        <v>0</v>
      </c>
      <c r="AH401" s="51">
        <f t="shared" si="38"/>
        <v>0</v>
      </c>
      <c r="AI401" s="57">
        <f t="shared" si="39"/>
        <v>0</v>
      </c>
    </row>
    <row r="402" spans="1:35" ht="12" customHeight="1" x14ac:dyDescent="0.2">
      <c r="A402" s="6" t="s">
        <v>233</v>
      </c>
      <c r="B402" s="9">
        <v>3275</v>
      </c>
      <c r="C402" s="108"/>
      <c r="D402" s="108"/>
      <c r="E402" s="108"/>
      <c r="F402" s="73">
        <f t="shared" si="35"/>
        <v>0</v>
      </c>
      <c r="AA402" s="23">
        <f t="shared" si="23"/>
        <v>0</v>
      </c>
      <c r="AB402" s="19">
        <f t="shared" si="24"/>
        <v>2017</v>
      </c>
      <c r="AC402" s="41" t="s">
        <v>1</v>
      </c>
      <c r="AD402" s="31">
        <v>3275</v>
      </c>
      <c r="AE402" s="41" t="s">
        <v>248</v>
      </c>
      <c r="AF402" s="46">
        <f t="shared" si="36"/>
        <v>0</v>
      </c>
      <c r="AG402" s="50">
        <f t="shared" si="37"/>
        <v>0</v>
      </c>
      <c r="AH402" s="51">
        <f t="shared" si="38"/>
        <v>0</v>
      </c>
      <c r="AI402" s="57">
        <f t="shared" si="39"/>
        <v>0</v>
      </c>
    </row>
    <row r="403" spans="1:35" ht="12" customHeight="1" x14ac:dyDescent="0.2">
      <c r="A403" s="6" t="s">
        <v>234</v>
      </c>
      <c r="B403" s="9">
        <v>3276</v>
      </c>
      <c r="C403" s="108"/>
      <c r="D403" s="108"/>
      <c r="E403" s="108"/>
      <c r="F403" s="73">
        <f t="shared" si="35"/>
        <v>0</v>
      </c>
      <c r="AA403" s="23">
        <f t="shared" si="23"/>
        <v>0</v>
      </c>
      <c r="AB403" s="19">
        <f t="shared" si="24"/>
        <v>2017</v>
      </c>
      <c r="AC403" s="41" t="s">
        <v>1</v>
      </c>
      <c r="AD403" s="31">
        <v>3276</v>
      </c>
      <c r="AE403" s="41" t="s">
        <v>248</v>
      </c>
      <c r="AF403" s="46">
        <f t="shared" si="36"/>
        <v>0</v>
      </c>
      <c r="AG403" s="50">
        <f t="shared" si="37"/>
        <v>0</v>
      </c>
      <c r="AH403" s="51">
        <f t="shared" si="38"/>
        <v>0</v>
      </c>
      <c r="AI403" s="57">
        <f t="shared" si="39"/>
        <v>0</v>
      </c>
    </row>
    <row r="404" spans="1:35" ht="12" customHeight="1" x14ac:dyDescent="0.2">
      <c r="A404" s="6" t="s">
        <v>235</v>
      </c>
      <c r="B404" s="9">
        <v>3277</v>
      </c>
      <c r="C404" s="108"/>
      <c r="D404" s="108"/>
      <c r="E404" s="108"/>
      <c r="F404" s="73">
        <f t="shared" si="35"/>
        <v>0</v>
      </c>
      <c r="AA404" s="23">
        <f t="shared" si="23"/>
        <v>0</v>
      </c>
      <c r="AB404" s="19">
        <f t="shared" si="24"/>
        <v>2017</v>
      </c>
      <c r="AC404" s="41" t="s">
        <v>1</v>
      </c>
      <c r="AD404" s="31">
        <v>3277</v>
      </c>
      <c r="AE404" s="41" t="s">
        <v>248</v>
      </c>
      <c r="AF404" s="46">
        <f>C404</f>
        <v>0</v>
      </c>
      <c r="AG404" s="50">
        <f t="shared" si="37"/>
        <v>0</v>
      </c>
      <c r="AH404" s="51">
        <f t="shared" si="38"/>
        <v>0</v>
      </c>
      <c r="AI404" s="57">
        <f t="shared" si="39"/>
        <v>0</v>
      </c>
    </row>
    <row r="405" spans="1:35" ht="12" customHeight="1" x14ac:dyDescent="0.2">
      <c r="A405" s="6" t="s">
        <v>236</v>
      </c>
      <c r="B405" s="9">
        <v>3278</v>
      </c>
      <c r="C405" s="108"/>
      <c r="D405" s="108"/>
      <c r="E405" s="108"/>
      <c r="F405" s="73">
        <f t="shared" si="35"/>
        <v>0</v>
      </c>
      <c r="AA405" s="23">
        <f t="shared" si="23"/>
        <v>0</v>
      </c>
      <c r="AB405" s="19">
        <f t="shared" si="24"/>
        <v>2017</v>
      </c>
      <c r="AC405" s="41" t="s">
        <v>1</v>
      </c>
      <c r="AD405" s="31">
        <v>3278</v>
      </c>
      <c r="AE405" s="41" t="s">
        <v>248</v>
      </c>
      <c r="AF405" s="46">
        <f t="shared" ref="AF405:AF413" si="40">C405</f>
        <v>0</v>
      </c>
      <c r="AG405" s="50">
        <f t="shared" ref="AG405:AG413" si="41">D405</f>
        <v>0</v>
      </c>
      <c r="AH405" s="51">
        <f t="shared" ref="AH405:AH413" si="42">E405</f>
        <v>0</v>
      </c>
      <c r="AI405" s="57">
        <f t="shared" ref="AI405:AI413" si="43">F405</f>
        <v>0</v>
      </c>
    </row>
    <row r="406" spans="1:35" ht="12" customHeight="1" x14ac:dyDescent="0.2">
      <c r="A406" s="6" t="s">
        <v>191</v>
      </c>
      <c r="B406" s="6">
        <v>3280</v>
      </c>
      <c r="C406" s="73">
        <f>SUM(C398:C405)</f>
        <v>0</v>
      </c>
      <c r="D406" s="73">
        <f>SUM(D398:D405)</f>
        <v>0</v>
      </c>
      <c r="E406" s="73">
        <f>SUM(E398:E405)</f>
        <v>0</v>
      </c>
      <c r="F406" s="73">
        <f t="shared" si="35"/>
        <v>0</v>
      </c>
      <c r="AA406" s="23">
        <f t="shared" si="23"/>
        <v>0</v>
      </c>
      <c r="AB406" s="19">
        <f t="shared" si="24"/>
        <v>2017</v>
      </c>
      <c r="AC406" s="41" t="s">
        <v>1</v>
      </c>
      <c r="AD406" s="31">
        <v>3280</v>
      </c>
      <c r="AE406" s="41" t="s">
        <v>248</v>
      </c>
      <c r="AF406" s="46">
        <f t="shared" si="40"/>
        <v>0</v>
      </c>
      <c r="AG406" s="50">
        <f t="shared" si="41"/>
        <v>0</v>
      </c>
      <c r="AH406" s="51">
        <f t="shared" si="42"/>
        <v>0</v>
      </c>
      <c r="AI406" s="57">
        <f t="shared" si="43"/>
        <v>0</v>
      </c>
    </row>
    <row r="407" spans="1:35" ht="12" customHeight="1" x14ac:dyDescent="0.2">
      <c r="A407" s="6" t="s">
        <v>121</v>
      </c>
      <c r="B407" s="6">
        <v>3290</v>
      </c>
      <c r="C407" s="101"/>
      <c r="D407" s="101"/>
      <c r="E407" s="101"/>
      <c r="F407" s="73">
        <f t="shared" si="35"/>
        <v>0</v>
      </c>
      <c r="AA407" s="23">
        <f t="shared" si="23"/>
        <v>0</v>
      </c>
      <c r="AB407" s="19">
        <f t="shared" si="24"/>
        <v>2017</v>
      </c>
      <c r="AC407" s="41" t="s">
        <v>1</v>
      </c>
      <c r="AD407" s="31">
        <v>3290</v>
      </c>
      <c r="AE407" s="41" t="s">
        <v>248</v>
      </c>
      <c r="AF407" s="46">
        <f t="shared" si="40"/>
        <v>0</v>
      </c>
      <c r="AG407" s="50">
        <f t="shared" si="41"/>
        <v>0</v>
      </c>
      <c r="AH407" s="51">
        <f t="shared" si="42"/>
        <v>0</v>
      </c>
      <c r="AI407" s="57">
        <f t="shared" si="43"/>
        <v>0</v>
      </c>
    </row>
    <row r="408" spans="1:35" ht="12" customHeight="1" x14ac:dyDescent="0.2">
      <c r="A408" s="6" t="s">
        <v>122</v>
      </c>
      <c r="B408" s="6">
        <v>3300</v>
      </c>
      <c r="C408" s="101"/>
      <c r="D408" s="101"/>
      <c r="E408" s="101"/>
      <c r="F408" s="73">
        <f t="shared" si="35"/>
        <v>0</v>
      </c>
      <c r="AA408" s="23">
        <f t="shared" si="23"/>
        <v>0</v>
      </c>
      <c r="AB408" s="19">
        <f t="shared" si="24"/>
        <v>2017</v>
      </c>
      <c r="AC408" s="41" t="s">
        <v>1</v>
      </c>
      <c r="AD408" s="31">
        <v>3300</v>
      </c>
      <c r="AE408" s="41" t="s">
        <v>248</v>
      </c>
      <c r="AF408" s="46">
        <f t="shared" si="40"/>
        <v>0</v>
      </c>
      <c r="AG408" s="50">
        <f t="shared" si="41"/>
        <v>0</v>
      </c>
      <c r="AH408" s="51">
        <f t="shared" si="42"/>
        <v>0</v>
      </c>
      <c r="AI408" s="57">
        <f t="shared" si="43"/>
        <v>0</v>
      </c>
    </row>
    <row r="409" spans="1:35" ht="12" customHeight="1" x14ac:dyDescent="0.2">
      <c r="A409" s="6" t="s">
        <v>123</v>
      </c>
      <c r="B409" s="6">
        <v>3310</v>
      </c>
      <c r="C409" s="101"/>
      <c r="D409" s="101"/>
      <c r="E409" s="101"/>
      <c r="F409" s="73">
        <f t="shared" si="35"/>
        <v>0</v>
      </c>
      <c r="AA409" s="23">
        <f t="shared" si="23"/>
        <v>0</v>
      </c>
      <c r="AB409" s="19">
        <f t="shared" si="24"/>
        <v>2017</v>
      </c>
      <c r="AC409" s="41" t="s">
        <v>1</v>
      </c>
      <c r="AD409" s="31">
        <v>3310</v>
      </c>
      <c r="AE409" s="41" t="s">
        <v>248</v>
      </c>
      <c r="AF409" s="46">
        <f t="shared" si="40"/>
        <v>0</v>
      </c>
      <c r="AG409" s="50">
        <f t="shared" si="41"/>
        <v>0</v>
      </c>
      <c r="AH409" s="51">
        <f t="shared" si="42"/>
        <v>0</v>
      </c>
      <c r="AI409" s="57">
        <f t="shared" si="43"/>
        <v>0</v>
      </c>
    </row>
    <row r="410" spans="1:35" ht="12" customHeight="1" x14ac:dyDescent="0.2">
      <c r="A410" s="6" t="s">
        <v>287</v>
      </c>
      <c r="B410" s="9">
        <v>3315</v>
      </c>
      <c r="C410" s="101"/>
      <c r="D410" s="101"/>
      <c r="E410" s="101"/>
      <c r="F410" s="73">
        <f t="shared" si="35"/>
        <v>0</v>
      </c>
      <c r="AA410" s="23">
        <f t="shared" si="23"/>
        <v>0</v>
      </c>
      <c r="AB410" s="19">
        <f t="shared" si="24"/>
        <v>2017</v>
      </c>
      <c r="AC410" s="41" t="s">
        <v>1</v>
      </c>
      <c r="AD410" s="31">
        <v>3315</v>
      </c>
      <c r="AE410" s="41" t="s">
        <v>248</v>
      </c>
      <c r="AF410" s="46">
        <f t="shared" si="40"/>
        <v>0</v>
      </c>
      <c r="AG410" s="50">
        <f t="shared" si="41"/>
        <v>0</v>
      </c>
      <c r="AH410" s="51">
        <f t="shared" si="42"/>
        <v>0</v>
      </c>
      <c r="AI410" s="57">
        <f t="shared" si="43"/>
        <v>0</v>
      </c>
    </row>
    <row r="411" spans="1:35" ht="12.75" x14ac:dyDescent="0.2">
      <c r="A411" s="6" t="s">
        <v>124</v>
      </c>
      <c r="B411" s="6">
        <v>3320</v>
      </c>
      <c r="C411" s="101"/>
      <c r="D411" s="101"/>
      <c r="E411" s="101"/>
      <c r="F411" s="73">
        <f t="shared" si="35"/>
        <v>0</v>
      </c>
      <c r="AA411" s="23">
        <f t="shared" si="23"/>
        <v>0</v>
      </c>
      <c r="AB411" s="19">
        <f t="shared" si="24"/>
        <v>2017</v>
      </c>
      <c r="AC411" s="41" t="s">
        <v>1</v>
      </c>
      <c r="AD411" s="31">
        <v>3320</v>
      </c>
      <c r="AE411" s="41" t="s">
        <v>248</v>
      </c>
      <c r="AF411" s="46">
        <f t="shared" si="40"/>
        <v>0</v>
      </c>
      <c r="AG411" s="50">
        <f t="shared" si="41"/>
        <v>0</v>
      </c>
      <c r="AH411" s="51">
        <f t="shared" si="42"/>
        <v>0</v>
      </c>
      <c r="AI411" s="57">
        <f t="shared" si="43"/>
        <v>0</v>
      </c>
    </row>
    <row r="412" spans="1:35" ht="12" customHeight="1" x14ac:dyDescent="0.2">
      <c r="A412" s="6"/>
      <c r="B412" s="6"/>
      <c r="C412" s="68"/>
      <c r="D412" s="68"/>
      <c r="E412" s="68"/>
      <c r="F412" s="68"/>
      <c r="AA412" s="23"/>
      <c r="AB412" s="19"/>
      <c r="AD412" s="31"/>
      <c r="AF412" s="46"/>
      <c r="AG412" s="50"/>
      <c r="AH412" s="51"/>
      <c r="AI412" s="57"/>
    </row>
    <row r="413" spans="1:35" ht="12" customHeight="1" x14ac:dyDescent="0.2">
      <c r="A413" s="72" t="s">
        <v>193</v>
      </c>
      <c r="B413" s="7">
        <v>3330</v>
      </c>
      <c r="C413" s="73">
        <f>SUM(C406:C411)</f>
        <v>0</v>
      </c>
      <c r="D413" s="73">
        <f>SUM(D406:D411)</f>
        <v>0</v>
      </c>
      <c r="E413" s="73">
        <f>SUM(E406:E411)</f>
        <v>0</v>
      </c>
      <c r="F413" s="73">
        <f>SUM(F406:F411)</f>
        <v>0</v>
      </c>
      <c r="AA413" s="23">
        <f t="shared" si="23"/>
        <v>0</v>
      </c>
      <c r="AB413" s="19">
        <f t="shared" si="24"/>
        <v>2017</v>
      </c>
      <c r="AC413" s="41" t="s">
        <v>1</v>
      </c>
      <c r="AD413" s="32">
        <v>3330</v>
      </c>
      <c r="AE413" s="41" t="s">
        <v>248</v>
      </c>
      <c r="AF413" s="46">
        <f t="shared" si="40"/>
        <v>0</v>
      </c>
      <c r="AG413" s="50">
        <f t="shared" si="41"/>
        <v>0</v>
      </c>
      <c r="AH413" s="51">
        <f t="shared" si="42"/>
        <v>0</v>
      </c>
      <c r="AI413" s="57">
        <f t="shared" si="43"/>
        <v>0</v>
      </c>
    </row>
    <row r="414" spans="1:35" ht="12" customHeight="1" x14ac:dyDescent="0.2">
      <c r="A414" s="111"/>
      <c r="B414" s="9"/>
      <c r="C414" s="68"/>
      <c r="D414" s="68"/>
      <c r="E414" s="68"/>
      <c r="F414" s="68"/>
      <c r="AA414" s="23"/>
      <c r="AB414" s="19"/>
      <c r="AD414" s="31"/>
      <c r="AF414" s="46"/>
      <c r="AG414" s="50"/>
      <c r="AH414" s="51"/>
      <c r="AI414" s="57"/>
    </row>
    <row r="415" spans="1:35" ht="12" customHeight="1" x14ac:dyDescent="0.2">
      <c r="A415" s="72" t="s">
        <v>194</v>
      </c>
      <c r="B415" s="7">
        <v>3340</v>
      </c>
      <c r="C415" s="73">
        <f>C394-C413</f>
        <v>0</v>
      </c>
      <c r="D415" s="112"/>
      <c r="E415" s="113"/>
      <c r="F415" s="73">
        <f>F394-F413</f>
        <v>0</v>
      </c>
      <c r="AA415" s="23">
        <f t="shared" si="23"/>
        <v>0</v>
      </c>
      <c r="AB415" s="19">
        <f t="shared" si="24"/>
        <v>2017</v>
      </c>
      <c r="AC415" s="41" t="s">
        <v>1</v>
      </c>
      <c r="AD415" s="31">
        <v>3340</v>
      </c>
      <c r="AE415" s="41" t="s">
        <v>248</v>
      </c>
      <c r="AF415" s="46">
        <f>C415</f>
        <v>0</v>
      </c>
      <c r="AG415" s="50">
        <f>D415</f>
        <v>0</v>
      </c>
      <c r="AH415" s="51">
        <f>E415</f>
        <v>0</v>
      </c>
      <c r="AI415" s="57">
        <f>F415</f>
        <v>0</v>
      </c>
    </row>
    <row r="416" spans="1:35" ht="12" customHeight="1" x14ac:dyDescent="0.2">
      <c r="A416" s="111"/>
      <c r="B416" s="9"/>
      <c r="C416" s="68"/>
      <c r="D416" s="68"/>
      <c r="E416" s="68"/>
      <c r="F416" s="68"/>
      <c r="AA416" s="23"/>
      <c r="AB416" s="19"/>
      <c r="AD416" s="19"/>
      <c r="AF416" s="46"/>
      <c r="AG416" s="50"/>
      <c r="AH416" s="51"/>
      <c r="AI416" s="57"/>
    </row>
    <row r="417" spans="1:35" ht="12" customHeight="1" x14ac:dyDescent="0.2">
      <c r="A417" s="72" t="s">
        <v>286</v>
      </c>
      <c r="B417" s="7">
        <v>3350</v>
      </c>
      <c r="C417" s="108"/>
      <c r="D417" s="112"/>
      <c r="E417" s="113"/>
      <c r="F417" s="108"/>
      <c r="AA417" s="23">
        <f t="shared" si="23"/>
        <v>0</v>
      </c>
      <c r="AB417" s="19">
        <f t="shared" si="24"/>
        <v>2017</v>
      </c>
      <c r="AC417" s="41" t="s">
        <v>1</v>
      </c>
      <c r="AD417" s="32">
        <v>3350</v>
      </c>
      <c r="AE417" s="41" t="s">
        <v>248</v>
      </c>
      <c r="AF417" s="46">
        <f>C417</f>
        <v>0</v>
      </c>
      <c r="AG417" s="50">
        <f>D417</f>
        <v>0</v>
      </c>
      <c r="AH417" s="51">
        <f>E417</f>
        <v>0</v>
      </c>
      <c r="AI417" s="57">
        <f>F417</f>
        <v>0</v>
      </c>
    </row>
    <row r="418" spans="1:35" ht="12" customHeight="1" x14ac:dyDescent="0.2">
      <c r="A418" s="111"/>
      <c r="B418" s="7"/>
      <c r="C418" s="68"/>
      <c r="D418" s="68"/>
      <c r="E418" s="68"/>
      <c r="F418" s="68"/>
      <c r="AA418" s="23"/>
      <c r="AB418" s="19"/>
      <c r="AD418" s="32"/>
      <c r="AF418" s="46"/>
      <c r="AG418" s="50"/>
      <c r="AH418" s="51"/>
      <c r="AI418" s="57"/>
    </row>
    <row r="419" spans="1:35" ht="12" customHeight="1" x14ac:dyDescent="0.2">
      <c r="A419" s="72" t="s">
        <v>216</v>
      </c>
      <c r="B419" s="7">
        <v>3400</v>
      </c>
      <c r="C419" s="73">
        <f>C415-C417</f>
        <v>0</v>
      </c>
      <c r="D419" s="112"/>
      <c r="E419" s="113"/>
      <c r="F419" s="73">
        <f>F415-F417</f>
        <v>0</v>
      </c>
      <c r="AA419" s="23">
        <f t="shared" si="23"/>
        <v>0</v>
      </c>
      <c r="AB419" s="19">
        <f t="shared" si="24"/>
        <v>2017</v>
      </c>
      <c r="AC419" s="41" t="s">
        <v>1</v>
      </c>
      <c r="AD419" s="32">
        <v>3400</v>
      </c>
      <c r="AE419" s="41" t="s">
        <v>248</v>
      </c>
      <c r="AF419" s="46">
        <f>C419</f>
        <v>0</v>
      </c>
      <c r="AG419" s="50">
        <f>D419</f>
        <v>0</v>
      </c>
      <c r="AH419" s="51">
        <f>E419</f>
        <v>0</v>
      </c>
      <c r="AI419" s="57">
        <f>F419</f>
        <v>0</v>
      </c>
    </row>
    <row r="420" spans="1:35" ht="12" customHeight="1" x14ac:dyDescent="0.2">
      <c r="A420" s="19" t="s">
        <v>0</v>
      </c>
      <c r="B420" s="19"/>
      <c r="C420" s="25"/>
      <c r="D420" s="25"/>
      <c r="E420" s="25"/>
      <c r="F420" s="25"/>
      <c r="AA420" s="23"/>
      <c r="AB420" s="19"/>
      <c r="AD420" s="32"/>
      <c r="AF420" s="31"/>
      <c r="AG420" s="31"/>
      <c r="AH420" s="31"/>
      <c r="AI420" s="31"/>
    </row>
    <row r="421" spans="1:35" ht="11.25" customHeight="1" x14ac:dyDescent="0.2">
      <c r="A421" s="20" t="s">
        <v>126</v>
      </c>
      <c r="B421" s="20"/>
      <c r="C421" s="27"/>
      <c r="D421" s="27"/>
      <c r="E421" s="27" t="s">
        <v>185</v>
      </c>
      <c r="F421" s="27"/>
      <c r="AA421" s="23"/>
      <c r="AB421" s="19"/>
      <c r="AD421" s="32"/>
      <c r="AF421" s="31"/>
      <c r="AG421" s="31"/>
      <c r="AH421" s="31"/>
      <c r="AI421" s="31"/>
    </row>
    <row r="422" spans="1:35" ht="22.5" customHeight="1" x14ac:dyDescent="0.2">
      <c r="A422" s="6"/>
      <c r="B422" s="6"/>
      <c r="C422" s="74"/>
      <c r="D422" s="74"/>
      <c r="E422" s="74"/>
      <c r="F422" s="74"/>
      <c r="AA422" s="23"/>
      <c r="AB422" s="19"/>
      <c r="AD422" s="32"/>
      <c r="AF422" s="31"/>
      <c r="AG422" s="31"/>
      <c r="AH422" s="31"/>
      <c r="AI422" s="31"/>
    </row>
    <row r="423" spans="1:35" ht="22.5" x14ac:dyDescent="0.2">
      <c r="A423" s="6"/>
      <c r="B423" s="6"/>
      <c r="C423" s="114" t="s">
        <v>227</v>
      </c>
      <c r="D423" s="114" t="s">
        <v>290</v>
      </c>
      <c r="E423" s="84" t="s">
        <v>3</v>
      </c>
      <c r="F423" s="115"/>
      <c r="AA423" s="23"/>
      <c r="AB423" s="19"/>
      <c r="AD423" s="32"/>
      <c r="AF423" s="31"/>
      <c r="AG423" s="31"/>
      <c r="AH423" s="31"/>
      <c r="AI423" s="31"/>
    </row>
    <row r="424" spans="1:35" ht="12" customHeight="1" x14ac:dyDescent="0.2">
      <c r="A424" s="6"/>
      <c r="B424" s="6"/>
      <c r="C424" s="103">
        <v>1</v>
      </c>
      <c r="D424" s="103">
        <v>2</v>
      </c>
      <c r="E424" s="64">
        <v>3</v>
      </c>
      <c r="F424" s="115"/>
      <c r="AA424" s="23"/>
      <c r="AB424" s="19"/>
      <c r="AD424" s="32"/>
      <c r="AF424" s="31"/>
      <c r="AG424" s="31"/>
      <c r="AH424" s="31"/>
      <c r="AI424" s="31"/>
    </row>
    <row r="425" spans="1:35" ht="12" customHeight="1" x14ac:dyDescent="0.2">
      <c r="A425" s="60" t="s">
        <v>127</v>
      </c>
      <c r="B425" s="9">
        <v>3405</v>
      </c>
      <c r="C425" s="116"/>
      <c r="D425" s="116"/>
      <c r="E425" s="116"/>
      <c r="F425" s="74"/>
      <c r="AA425" s="23"/>
      <c r="AB425" s="19"/>
      <c r="AC425" s="41" t="s">
        <v>1</v>
      </c>
      <c r="AD425" s="31">
        <v>3405</v>
      </c>
      <c r="AE425" s="41" t="s">
        <v>249</v>
      </c>
      <c r="AF425" s="46"/>
      <c r="AG425" s="50"/>
      <c r="AH425" s="51"/>
      <c r="AI425" s="31"/>
    </row>
    <row r="426" spans="1:35" ht="12" customHeight="1" x14ac:dyDescent="0.2">
      <c r="A426" s="6" t="s">
        <v>128</v>
      </c>
      <c r="B426" s="6">
        <v>3410</v>
      </c>
      <c r="C426" s="108"/>
      <c r="D426" s="108"/>
      <c r="E426" s="73">
        <f>SUM(C426:D426)</f>
        <v>0</v>
      </c>
      <c r="F426" s="74"/>
      <c r="AA426" s="23">
        <f t="shared" si="23"/>
        <v>0</v>
      </c>
      <c r="AB426" s="19">
        <f t="shared" si="24"/>
        <v>2017</v>
      </c>
      <c r="AC426" s="41" t="s">
        <v>1</v>
      </c>
      <c r="AD426" s="19">
        <v>3410</v>
      </c>
      <c r="AE426" s="41" t="s">
        <v>249</v>
      </c>
      <c r="AF426" s="46">
        <f t="shared" ref="AF426:AF431" si="44">C426</f>
        <v>0</v>
      </c>
      <c r="AG426" s="50">
        <f t="shared" ref="AG426:AG431" si="45">D426</f>
        <v>0</v>
      </c>
      <c r="AH426" s="51">
        <f t="shared" ref="AH426:AH431" si="46">E426</f>
        <v>0</v>
      </c>
      <c r="AI426" s="31"/>
    </row>
    <row r="427" spans="1:35" ht="12" customHeight="1" x14ac:dyDescent="0.2">
      <c r="A427" s="6" t="s">
        <v>129</v>
      </c>
      <c r="B427" s="6">
        <v>3420</v>
      </c>
      <c r="C427" s="104"/>
      <c r="D427" s="104"/>
      <c r="E427" s="73">
        <f>SUM(C427:D427)</f>
        <v>0</v>
      </c>
      <c r="F427" s="74"/>
      <c r="AA427" s="23">
        <f t="shared" ref="AA427:AA495" si="47">$AA$1</f>
        <v>0</v>
      </c>
      <c r="AB427" s="19">
        <f t="shared" ref="AB427:AB495" si="48">$AB$1</f>
        <v>2017</v>
      </c>
      <c r="AC427" s="41" t="s">
        <v>1</v>
      </c>
      <c r="AD427" s="19">
        <v>3420</v>
      </c>
      <c r="AE427" s="41" t="s">
        <v>249</v>
      </c>
      <c r="AF427" s="46">
        <f t="shared" si="44"/>
        <v>0</v>
      </c>
      <c r="AG427" s="50">
        <f t="shared" si="45"/>
        <v>0</v>
      </c>
      <c r="AH427" s="51">
        <f t="shared" si="46"/>
        <v>0</v>
      </c>
      <c r="AI427" s="31"/>
    </row>
    <row r="428" spans="1:35" ht="12" customHeight="1" x14ac:dyDescent="0.2">
      <c r="A428" s="6" t="s">
        <v>130</v>
      </c>
      <c r="B428" s="6">
        <v>3430</v>
      </c>
      <c r="C428" s="104"/>
      <c r="D428" s="104"/>
      <c r="E428" s="73">
        <f>SUM(C428:D428)</f>
        <v>0</v>
      </c>
      <c r="F428" s="74"/>
      <c r="AA428" s="23">
        <f t="shared" si="47"/>
        <v>0</v>
      </c>
      <c r="AB428" s="19">
        <f t="shared" si="48"/>
        <v>2017</v>
      </c>
      <c r="AC428" s="41" t="s">
        <v>1</v>
      </c>
      <c r="AD428" s="19">
        <v>3430</v>
      </c>
      <c r="AE428" s="41" t="s">
        <v>249</v>
      </c>
      <c r="AF428" s="46">
        <f t="shared" si="44"/>
        <v>0</v>
      </c>
      <c r="AG428" s="50">
        <f t="shared" si="45"/>
        <v>0</v>
      </c>
      <c r="AH428" s="51">
        <f t="shared" si="46"/>
        <v>0</v>
      </c>
      <c r="AI428" s="31"/>
    </row>
    <row r="429" spans="1:35" ht="12" customHeight="1" x14ac:dyDescent="0.2">
      <c r="A429" s="6" t="s">
        <v>72</v>
      </c>
      <c r="B429" s="6">
        <v>3440</v>
      </c>
      <c r="C429" s="104"/>
      <c r="D429" s="104"/>
      <c r="E429" s="73">
        <f>SUM(C429:D429)</f>
        <v>0</v>
      </c>
      <c r="F429" s="74"/>
      <c r="AA429" s="23">
        <f t="shared" si="47"/>
        <v>0</v>
      </c>
      <c r="AB429" s="19">
        <f t="shared" si="48"/>
        <v>2017</v>
      </c>
      <c r="AC429" s="41" t="s">
        <v>1</v>
      </c>
      <c r="AD429" s="19">
        <v>3440</v>
      </c>
      <c r="AE429" s="41" t="s">
        <v>249</v>
      </c>
      <c r="AF429" s="46">
        <f t="shared" si="44"/>
        <v>0</v>
      </c>
      <c r="AG429" s="50">
        <f t="shared" si="45"/>
        <v>0</v>
      </c>
      <c r="AH429" s="51">
        <f t="shared" si="46"/>
        <v>0</v>
      </c>
      <c r="AI429" s="31"/>
    </row>
    <row r="430" spans="1:35" ht="12" customHeight="1" x14ac:dyDescent="0.2">
      <c r="A430" s="6"/>
      <c r="B430" s="6"/>
      <c r="C430" s="69"/>
      <c r="D430" s="69"/>
      <c r="E430" s="69"/>
      <c r="F430" s="74"/>
      <c r="AA430" s="23"/>
      <c r="AB430" s="19"/>
      <c r="AD430" s="19"/>
      <c r="AF430" s="46"/>
      <c r="AG430" s="50"/>
      <c r="AH430" s="51"/>
      <c r="AI430" s="31"/>
    </row>
    <row r="431" spans="1:35" ht="12" customHeight="1" x14ac:dyDescent="0.2">
      <c r="A431" s="72" t="s">
        <v>131</v>
      </c>
      <c r="B431" s="7">
        <v>3450</v>
      </c>
      <c r="C431" s="73">
        <f>SUM(C426:C429)</f>
        <v>0</v>
      </c>
      <c r="D431" s="73">
        <f>SUM(D426:D429)</f>
        <v>0</v>
      </c>
      <c r="E431" s="73">
        <f>SUM(E426:E429)</f>
        <v>0</v>
      </c>
      <c r="F431" s="62"/>
      <c r="AA431" s="23">
        <f t="shared" si="47"/>
        <v>0</v>
      </c>
      <c r="AB431" s="19">
        <f t="shared" si="48"/>
        <v>2017</v>
      </c>
      <c r="AC431" s="41" t="s">
        <v>1</v>
      </c>
      <c r="AD431" s="32">
        <v>3450</v>
      </c>
      <c r="AE431" s="41" t="s">
        <v>249</v>
      </c>
      <c r="AF431" s="46">
        <f t="shared" si="44"/>
        <v>0</v>
      </c>
      <c r="AG431" s="50">
        <f t="shared" si="45"/>
        <v>0</v>
      </c>
      <c r="AH431" s="51">
        <f t="shared" si="46"/>
        <v>0</v>
      </c>
      <c r="AI431" s="31"/>
    </row>
    <row r="432" spans="1:35" ht="12" customHeight="1" x14ac:dyDescent="0.2">
      <c r="A432" s="109"/>
      <c r="B432" s="110"/>
      <c r="C432" s="74"/>
      <c r="D432" s="74"/>
      <c r="E432" s="74"/>
      <c r="F432" s="74"/>
      <c r="AA432" s="23"/>
      <c r="AB432" s="19"/>
      <c r="AD432" s="32"/>
      <c r="AF432" s="37"/>
      <c r="AG432" s="37"/>
      <c r="AH432" s="37"/>
      <c r="AI432" s="31"/>
    </row>
    <row r="433" spans="1:35" ht="12" customHeight="1" x14ac:dyDescent="0.2">
      <c r="A433" s="109"/>
      <c r="B433" s="110"/>
      <c r="C433" s="74"/>
      <c r="D433" s="74"/>
      <c r="E433" s="74"/>
      <c r="F433" s="74"/>
      <c r="AA433" s="23"/>
      <c r="AB433" s="19"/>
      <c r="AD433" s="32"/>
      <c r="AF433" s="37"/>
      <c r="AG433" s="37"/>
      <c r="AH433" s="37"/>
      <c r="AI433" s="31"/>
    </row>
    <row r="434" spans="1:35" ht="12" customHeight="1" x14ac:dyDescent="0.2">
      <c r="A434" s="20" t="s">
        <v>132</v>
      </c>
      <c r="B434" s="20"/>
      <c r="C434" s="27"/>
      <c r="D434" s="27"/>
      <c r="E434" s="27" t="s">
        <v>186</v>
      </c>
      <c r="F434" s="25"/>
      <c r="AA434" s="23"/>
      <c r="AB434" s="19"/>
      <c r="AD434" s="32"/>
      <c r="AF434" s="37"/>
      <c r="AG434" s="37"/>
      <c r="AH434" s="37"/>
      <c r="AI434" s="31"/>
    </row>
    <row r="435" spans="1:35" ht="24" customHeight="1" x14ac:dyDescent="0.2">
      <c r="A435" s="6"/>
      <c r="B435" s="6"/>
      <c r="C435" s="74"/>
      <c r="D435" s="74"/>
      <c r="E435" s="74"/>
      <c r="F435" s="74"/>
      <c r="AA435" s="23"/>
      <c r="AB435" s="19"/>
      <c r="AD435" s="32"/>
      <c r="AF435" s="37"/>
      <c r="AG435" s="37"/>
      <c r="AH435" s="37"/>
      <c r="AI435" s="31"/>
    </row>
    <row r="436" spans="1:35" ht="22.5" x14ac:dyDescent="0.2">
      <c r="A436" s="6"/>
      <c r="B436" s="6"/>
      <c r="C436" s="114" t="s">
        <v>227</v>
      </c>
      <c r="D436" s="114" t="s">
        <v>291</v>
      </c>
      <c r="E436" s="84" t="s">
        <v>3</v>
      </c>
      <c r="F436" s="74"/>
      <c r="AA436" s="23"/>
      <c r="AB436" s="19"/>
      <c r="AD436" s="32"/>
      <c r="AF436" s="37"/>
      <c r="AG436" s="37"/>
      <c r="AH436" s="37"/>
      <c r="AI436" s="31"/>
    </row>
    <row r="437" spans="1:35" ht="12" customHeight="1" x14ac:dyDescent="0.2">
      <c r="A437" s="6"/>
      <c r="B437" s="6"/>
      <c r="C437" s="103">
        <v>1</v>
      </c>
      <c r="D437" s="103">
        <v>2</v>
      </c>
      <c r="E437" s="64">
        <v>3</v>
      </c>
      <c r="F437" s="74"/>
      <c r="AA437" s="23"/>
      <c r="AB437" s="19"/>
      <c r="AD437" s="32"/>
      <c r="AF437" s="37"/>
      <c r="AG437" s="37"/>
      <c r="AH437" s="37"/>
      <c r="AI437" s="31"/>
    </row>
    <row r="438" spans="1:35" ht="12" customHeight="1" x14ac:dyDescent="0.2">
      <c r="A438" s="6" t="s">
        <v>180</v>
      </c>
      <c r="B438" s="9">
        <v>3500</v>
      </c>
      <c r="C438" s="108"/>
      <c r="D438" s="108"/>
      <c r="E438" s="73">
        <f>SUM(C438:D438)</f>
        <v>0</v>
      </c>
      <c r="F438" s="74"/>
      <c r="AA438" s="23">
        <f t="shared" si="47"/>
        <v>0</v>
      </c>
      <c r="AB438" s="19">
        <f t="shared" si="48"/>
        <v>2017</v>
      </c>
      <c r="AC438" s="41" t="s">
        <v>1</v>
      </c>
      <c r="AD438" s="31">
        <v>3500</v>
      </c>
      <c r="AE438" s="41" t="s">
        <v>250</v>
      </c>
      <c r="AF438" s="46">
        <f t="shared" ref="AF438:AH441" si="49">C438</f>
        <v>0</v>
      </c>
      <c r="AG438" s="50">
        <f t="shared" si="49"/>
        <v>0</v>
      </c>
      <c r="AH438" s="51">
        <f t="shared" si="49"/>
        <v>0</v>
      </c>
      <c r="AI438" s="31"/>
    </row>
    <row r="439" spans="1:35" ht="12" customHeight="1" x14ac:dyDescent="0.2">
      <c r="A439" s="6" t="s">
        <v>133</v>
      </c>
      <c r="B439" s="9">
        <v>3520</v>
      </c>
      <c r="C439" s="108"/>
      <c r="D439" s="104"/>
      <c r="E439" s="73">
        <f>SUM(C439:D439)</f>
        <v>0</v>
      </c>
      <c r="F439" s="74"/>
      <c r="AA439" s="23">
        <f t="shared" si="47"/>
        <v>0</v>
      </c>
      <c r="AB439" s="19">
        <f t="shared" si="48"/>
        <v>2017</v>
      </c>
      <c r="AC439" s="41" t="s">
        <v>1</v>
      </c>
      <c r="AD439" s="31">
        <v>3520</v>
      </c>
      <c r="AE439" s="41" t="s">
        <v>250</v>
      </c>
      <c r="AF439" s="46">
        <f t="shared" si="49"/>
        <v>0</v>
      </c>
      <c r="AG439" s="50">
        <f t="shared" si="49"/>
        <v>0</v>
      </c>
      <c r="AH439" s="51">
        <f t="shared" si="49"/>
        <v>0</v>
      </c>
      <c r="AI439" s="31"/>
    </row>
    <row r="440" spans="1:35" ht="12" customHeight="1" x14ac:dyDescent="0.2">
      <c r="A440" s="6" t="s">
        <v>134</v>
      </c>
      <c r="B440" s="9">
        <v>3600</v>
      </c>
      <c r="C440" s="108"/>
      <c r="D440" s="104"/>
      <c r="E440" s="73">
        <f>SUM(C440:D440)</f>
        <v>0</v>
      </c>
      <c r="F440" s="74"/>
      <c r="AA440" s="23">
        <f t="shared" si="47"/>
        <v>0</v>
      </c>
      <c r="AB440" s="19">
        <f t="shared" si="48"/>
        <v>2017</v>
      </c>
      <c r="AC440" s="41" t="s">
        <v>1</v>
      </c>
      <c r="AD440" s="31">
        <v>3600</v>
      </c>
      <c r="AE440" s="41" t="s">
        <v>250</v>
      </c>
      <c r="AF440" s="46">
        <f t="shared" si="49"/>
        <v>0</v>
      </c>
      <c r="AG440" s="50">
        <f t="shared" si="49"/>
        <v>0</v>
      </c>
      <c r="AH440" s="51">
        <f t="shared" si="49"/>
        <v>0</v>
      </c>
    </row>
    <row r="441" spans="1:35" ht="12" customHeight="1" x14ac:dyDescent="0.2">
      <c r="A441" s="6" t="s">
        <v>135</v>
      </c>
      <c r="B441" s="9">
        <v>3610</v>
      </c>
      <c r="C441" s="104"/>
      <c r="D441" s="104"/>
      <c r="E441" s="73">
        <f>SUM(C441:D441)</f>
        <v>0</v>
      </c>
      <c r="F441" s="74"/>
      <c r="AA441" s="23">
        <f t="shared" si="47"/>
        <v>0</v>
      </c>
      <c r="AB441" s="19">
        <f t="shared" si="48"/>
        <v>2017</v>
      </c>
      <c r="AC441" s="41" t="s">
        <v>1</v>
      </c>
      <c r="AD441" s="31">
        <v>3610</v>
      </c>
      <c r="AE441" s="41" t="s">
        <v>250</v>
      </c>
      <c r="AF441" s="46">
        <f t="shared" si="49"/>
        <v>0</v>
      </c>
      <c r="AG441" s="50">
        <f t="shared" si="49"/>
        <v>0</v>
      </c>
      <c r="AH441" s="51">
        <f t="shared" si="49"/>
        <v>0</v>
      </c>
    </row>
    <row r="442" spans="1:35" ht="12" customHeight="1" x14ac:dyDescent="0.2">
      <c r="A442" s="6"/>
      <c r="B442" s="9"/>
      <c r="C442" s="69"/>
      <c r="D442" s="69"/>
      <c r="E442" s="69"/>
      <c r="F442" s="74"/>
      <c r="AA442" s="23"/>
      <c r="AB442" s="19"/>
      <c r="AD442" s="31"/>
      <c r="AF442" s="46"/>
      <c r="AG442" s="50"/>
      <c r="AH442" s="51"/>
    </row>
    <row r="443" spans="1:35" ht="12" customHeight="1" x14ac:dyDescent="0.2">
      <c r="A443" s="72" t="s">
        <v>131</v>
      </c>
      <c r="B443" s="7">
        <v>3620</v>
      </c>
      <c r="C443" s="73">
        <f>SUM(C438:C441)</f>
        <v>0</v>
      </c>
      <c r="D443" s="73">
        <f>SUM(D438:D441)</f>
        <v>0</v>
      </c>
      <c r="E443" s="73">
        <f>SUM(E438:E441)</f>
        <v>0</v>
      </c>
      <c r="F443" s="62"/>
      <c r="AA443" s="23">
        <f t="shared" si="47"/>
        <v>0</v>
      </c>
      <c r="AB443" s="19">
        <f t="shared" si="48"/>
        <v>2017</v>
      </c>
      <c r="AC443" s="41" t="s">
        <v>1</v>
      </c>
      <c r="AD443" s="32">
        <v>3620</v>
      </c>
      <c r="AE443" s="41" t="s">
        <v>250</v>
      </c>
      <c r="AF443" s="46">
        <f>C443</f>
        <v>0</v>
      </c>
      <c r="AG443" s="50">
        <f>D443</f>
        <v>0</v>
      </c>
      <c r="AH443" s="51">
        <f>E443</f>
        <v>0</v>
      </c>
    </row>
    <row r="444" spans="1:35" ht="12" customHeight="1" x14ac:dyDescent="0.2">
      <c r="A444" s="109"/>
      <c r="B444" s="6"/>
      <c r="C444" s="74"/>
      <c r="D444" s="74"/>
      <c r="E444" s="74"/>
      <c r="F444" s="62"/>
      <c r="AA444" s="23"/>
      <c r="AB444" s="19"/>
      <c r="AD444" s="32"/>
    </row>
    <row r="445" spans="1:35" ht="24" customHeight="1" x14ac:dyDescent="0.2">
      <c r="A445" s="20" t="s">
        <v>136</v>
      </c>
      <c r="B445" s="20"/>
      <c r="C445" s="28"/>
      <c r="D445" s="28"/>
      <c r="E445" s="28" t="s">
        <v>187</v>
      </c>
      <c r="F445" s="28"/>
      <c r="AA445" s="23"/>
      <c r="AB445" s="19"/>
      <c r="AD445" s="32"/>
    </row>
    <row r="446" spans="1:35" ht="22.5" x14ac:dyDescent="0.2">
      <c r="A446" s="6"/>
      <c r="B446" s="6"/>
      <c r="C446" s="114" t="s">
        <v>227</v>
      </c>
      <c r="D446" s="114" t="s">
        <v>291</v>
      </c>
      <c r="E446" s="63" t="s">
        <v>3</v>
      </c>
      <c r="F446" s="62"/>
      <c r="AA446" s="23"/>
      <c r="AB446" s="19"/>
      <c r="AD446" s="32"/>
    </row>
    <row r="447" spans="1:35" ht="12" customHeight="1" x14ac:dyDescent="0.2">
      <c r="A447" s="6"/>
      <c r="B447" s="6"/>
      <c r="C447" s="103">
        <v>1</v>
      </c>
      <c r="D447" s="103">
        <v>2</v>
      </c>
      <c r="E447" s="64">
        <v>3</v>
      </c>
      <c r="F447" s="62"/>
      <c r="AA447" s="23"/>
      <c r="AB447" s="19"/>
      <c r="AD447" s="32"/>
    </row>
    <row r="448" spans="1:35" ht="12" customHeight="1" x14ac:dyDescent="0.2">
      <c r="A448" s="60" t="s">
        <v>137</v>
      </c>
      <c r="B448" s="6">
        <v>3700</v>
      </c>
      <c r="C448" s="116"/>
      <c r="D448" s="116"/>
      <c r="E448" s="116"/>
      <c r="F448" s="62"/>
      <c r="AA448" s="23"/>
      <c r="AB448" s="19"/>
      <c r="AC448" s="41" t="s">
        <v>1</v>
      </c>
      <c r="AD448" s="19">
        <v>3700</v>
      </c>
      <c r="AE448" s="41" t="s">
        <v>251</v>
      </c>
      <c r="AF448" s="46"/>
      <c r="AG448" s="50"/>
      <c r="AH448" s="51"/>
    </row>
    <row r="449" spans="1:34" ht="12" customHeight="1" x14ac:dyDescent="0.2">
      <c r="A449" s="6" t="s">
        <v>138</v>
      </c>
      <c r="B449" s="6">
        <v>3710</v>
      </c>
      <c r="C449" s="108"/>
      <c r="D449" s="108"/>
      <c r="E449" s="73">
        <f t="shared" ref="E449:E454" si="50">SUM(C449:D449)</f>
        <v>0</v>
      </c>
      <c r="F449" s="62"/>
      <c r="AA449" s="23">
        <f t="shared" si="47"/>
        <v>0</v>
      </c>
      <c r="AB449" s="19">
        <f t="shared" si="48"/>
        <v>2017</v>
      </c>
      <c r="AC449" s="41" t="s">
        <v>1</v>
      </c>
      <c r="AD449" s="19">
        <v>3710</v>
      </c>
      <c r="AE449" s="41" t="s">
        <v>251</v>
      </c>
      <c r="AF449" s="46">
        <f t="shared" ref="AF449:AF455" si="51">C449</f>
        <v>0</v>
      </c>
      <c r="AG449" s="50">
        <f t="shared" ref="AG449:AG455" si="52">D449</f>
        <v>0</v>
      </c>
      <c r="AH449" s="51">
        <f t="shared" ref="AH449:AH455" si="53">E449</f>
        <v>0</v>
      </c>
    </row>
    <row r="450" spans="1:34" ht="12" customHeight="1" x14ac:dyDescent="0.2">
      <c r="A450" s="6" t="s">
        <v>139</v>
      </c>
      <c r="B450" s="6">
        <v>3720</v>
      </c>
      <c r="C450" s="104"/>
      <c r="D450" s="104"/>
      <c r="E450" s="73">
        <f t="shared" si="50"/>
        <v>0</v>
      </c>
      <c r="F450" s="62"/>
      <c r="AA450" s="23">
        <f t="shared" si="47"/>
        <v>0</v>
      </c>
      <c r="AB450" s="19">
        <f t="shared" si="48"/>
        <v>2017</v>
      </c>
      <c r="AC450" s="41" t="s">
        <v>1</v>
      </c>
      <c r="AD450" s="19">
        <v>3720</v>
      </c>
      <c r="AE450" s="41" t="s">
        <v>251</v>
      </c>
      <c r="AF450" s="46">
        <f t="shared" si="51"/>
        <v>0</v>
      </c>
      <c r="AG450" s="50">
        <f t="shared" si="52"/>
        <v>0</v>
      </c>
      <c r="AH450" s="51">
        <f t="shared" si="53"/>
        <v>0</v>
      </c>
    </row>
    <row r="451" spans="1:34" ht="12" customHeight="1" x14ac:dyDescent="0.2">
      <c r="A451" s="6" t="s">
        <v>140</v>
      </c>
      <c r="B451" s="6">
        <v>3730</v>
      </c>
      <c r="C451" s="104"/>
      <c r="D451" s="104"/>
      <c r="E451" s="73">
        <f t="shared" si="50"/>
        <v>0</v>
      </c>
      <c r="F451" s="62"/>
      <c r="AA451" s="23">
        <f t="shared" si="47"/>
        <v>0</v>
      </c>
      <c r="AB451" s="19">
        <f t="shared" si="48"/>
        <v>2017</v>
      </c>
      <c r="AC451" s="41" t="s">
        <v>1</v>
      </c>
      <c r="AD451" s="19">
        <v>3730</v>
      </c>
      <c r="AE451" s="41" t="s">
        <v>251</v>
      </c>
      <c r="AF451" s="46">
        <f t="shared" si="51"/>
        <v>0</v>
      </c>
      <c r="AG451" s="50">
        <f t="shared" si="52"/>
        <v>0</v>
      </c>
      <c r="AH451" s="51">
        <f t="shared" si="53"/>
        <v>0</v>
      </c>
    </row>
    <row r="452" spans="1:34" ht="12" customHeight="1" x14ac:dyDescent="0.2">
      <c r="A452" s="6" t="s">
        <v>141</v>
      </c>
      <c r="B452" s="6">
        <v>3740</v>
      </c>
      <c r="C452" s="104"/>
      <c r="D452" s="104"/>
      <c r="E452" s="73">
        <f t="shared" si="50"/>
        <v>0</v>
      </c>
      <c r="F452" s="62"/>
      <c r="AA452" s="23">
        <f t="shared" si="47"/>
        <v>0</v>
      </c>
      <c r="AB452" s="19">
        <f t="shared" si="48"/>
        <v>2017</v>
      </c>
      <c r="AC452" s="41" t="s">
        <v>1</v>
      </c>
      <c r="AD452" s="19">
        <v>3740</v>
      </c>
      <c r="AE452" s="41" t="s">
        <v>251</v>
      </c>
      <c r="AF452" s="46">
        <f t="shared" si="51"/>
        <v>0</v>
      </c>
      <c r="AG452" s="50">
        <f t="shared" si="52"/>
        <v>0</v>
      </c>
      <c r="AH452" s="51">
        <f t="shared" si="53"/>
        <v>0</v>
      </c>
    </row>
    <row r="453" spans="1:34" ht="12" customHeight="1" x14ac:dyDescent="0.2">
      <c r="A453" s="6" t="s">
        <v>142</v>
      </c>
      <c r="B453" s="6">
        <v>3750</v>
      </c>
      <c r="C453" s="104"/>
      <c r="D453" s="104"/>
      <c r="E453" s="73">
        <f t="shared" si="50"/>
        <v>0</v>
      </c>
      <c r="F453" s="62"/>
      <c r="AA453" s="23">
        <f t="shared" si="47"/>
        <v>0</v>
      </c>
      <c r="AB453" s="19">
        <f t="shared" si="48"/>
        <v>2017</v>
      </c>
      <c r="AC453" s="41" t="s">
        <v>1</v>
      </c>
      <c r="AD453" s="19">
        <v>3750</v>
      </c>
      <c r="AE453" s="41" t="s">
        <v>251</v>
      </c>
      <c r="AF453" s="46">
        <f t="shared" si="51"/>
        <v>0</v>
      </c>
      <c r="AG453" s="50">
        <f t="shared" si="52"/>
        <v>0</v>
      </c>
      <c r="AH453" s="51">
        <f t="shared" si="53"/>
        <v>0</v>
      </c>
    </row>
    <row r="454" spans="1:34" ht="12" customHeight="1" x14ac:dyDescent="0.2">
      <c r="A454" s="6" t="s">
        <v>143</v>
      </c>
      <c r="B454" s="6">
        <v>3760</v>
      </c>
      <c r="C454" s="104"/>
      <c r="D454" s="104"/>
      <c r="E454" s="73">
        <f t="shared" si="50"/>
        <v>0</v>
      </c>
      <c r="F454" s="62"/>
      <c r="AA454" s="23">
        <f t="shared" si="47"/>
        <v>0</v>
      </c>
      <c r="AB454" s="19">
        <f t="shared" si="48"/>
        <v>2017</v>
      </c>
      <c r="AC454" s="41" t="s">
        <v>1</v>
      </c>
      <c r="AD454" s="19">
        <v>3760</v>
      </c>
      <c r="AE454" s="41" t="s">
        <v>251</v>
      </c>
      <c r="AF454" s="46">
        <f t="shared" si="51"/>
        <v>0</v>
      </c>
      <c r="AG454" s="50">
        <f t="shared" si="52"/>
        <v>0</v>
      </c>
      <c r="AH454" s="51">
        <f t="shared" si="53"/>
        <v>0</v>
      </c>
    </row>
    <row r="455" spans="1:34" ht="12" customHeight="1" x14ac:dyDescent="0.2">
      <c r="A455" s="72" t="s">
        <v>144</v>
      </c>
      <c r="B455" s="7">
        <v>3770</v>
      </c>
      <c r="C455" s="73">
        <f>SUM(C449:C454)</f>
        <v>0</v>
      </c>
      <c r="D455" s="73">
        <f>SUM(D449:D454)</f>
        <v>0</v>
      </c>
      <c r="E455" s="73">
        <f>SUM(E449:E454)</f>
        <v>0</v>
      </c>
      <c r="F455" s="62"/>
      <c r="AA455" s="23">
        <f t="shared" si="47"/>
        <v>0</v>
      </c>
      <c r="AB455" s="19">
        <f t="shared" si="48"/>
        <v>2017</v>
      </c>
      <c r="AC455" s="41" t="s">
        <v>1</v>
      </c>
      <c r="AD455" s="32">
        <v>3770</v>
      </c>
      <c r="AE455" s="41" t="s">
        <v>251</v>
      </c>
      <c r="AF455" s="46">
        <f t="shared" si="51"/>
        <v>0</v>
      </c>
      <c r="AG455" s="50">
        <f t="shared" si="52"/>
        <v>0</v>
      </c>
      <c r="AH455" s="51">
        <f t="shared" si="53"/>
        <v>0</v>
      </c>
    </row>
    <row r="456" spans="1:34" ht="12" customHeight="1" x14ac:dyDescent="0.2">
      <c r="A456" s="117"/>
      <c r="B456" s="7"/>
      <c r="C456" s="69"/>
      <c r="D456" s="69"/>
      <c r="E456" s="118"/>
      <c r="F456" s="62"/>
      <c r="AA456" s="23"/>
      <c r="AB456" s="19"/>
      <c r="AD456" s="32"/>
      <c r="AF456" s="49"/>
      <c r="AG456" s="53"/>
      <c r="AH456" s="54"/>
    </row>
    <row r="457" spans="1:34" ht="12" customHeight="1" x14ac:dyDescent="0.2">
      <c r="A457" s="6" t="s">
        <v>145</v>
      </c>
      <c r="B457" s="6">
        <v>3780</v>
      </c>
      <c r="C457" s="116"/>
      <c r="D457" s="116"/>
      <c r="E457" s="116"/>
      <c r="F457" s="62"/>
      <c r="AA457" s="23"/>
      <c r="AB457" s="19"/>
      <c r="AC457" s="41" t="s">
        <v>1</v>
      </c>
      <c r="AD457" s="19">
        <v>3780</v>
      </c>
      <c r="AE457" s="41" t="s">
        <v>251</v>
      </c>
      <c r="AF457" s="46"/>
      <c r="AG457" s="50"/>
      <c r="AH457" s="51"/>
    </row>
    <row r="458" spans="1:34" ht="12" customHeight="1" x14ac:dyDescent="0.2">
      <c r="A458" s="6" t="s">
        <v>138</v>
      </c>
      <c r="B458" s="6">
        <v>3790</v>
      </c>
      <c r="C458" s="108"/>
      <c r="D458" s="108"/>
      <c r="E458" s="73">
        <f t="shared" ref="E458:E463" si="54">SUM(C458:D458)</f>
        <v>0</v>
      </c>
      <c r="F458" s="62"/>
      <c r="AA458" s="23">
        <f t="shared" si="47"/>
        <v>0</v>
      </c>
      <c r="AB458" s="19">
        <f t="shared" si="48"/>
        <v>2017</v>
      </c>
      <c r="AC458" s="41" t="s">
        <v>1</v>
      </c>
      <c r="AD458" s="19">
        <v>3790</v>
      </c>
      <c r="AE458" s="41" t="s">
        <v>251</v>
      </c>
      <c r="AF458" s="46">
        <f t="shared" ref="AF458:AF465" si="55">C458</f>
        <v>0</v>
      </c>
      <c r="AG458" s="50">
        <f t="shared" ref="AG458:AG465" si="56">D458</f>
        <v>0</v>
      </c>
      <c r="AH458" s="51">
        <f t="shared" ref="AH458:AH465" si="57">E458</f>
        <v>0</v>
      </c>
    </row>
    <row r="459" spans="1:34" ht="12" customHeight="1" x14ac:dyDescent="0.2">
      <c r="A459" s="6" t="s">
        <v>139</v>
      </c>
      <c r="B459" s="6">
        <v>3800</v>
      </c>
      <c r="C459" s="104"/>
      <c r="D459" s="104"/>
      <c r="E459" s="73">
        <f t="shared" si="54"/>
        <v>0</v>
      </c>
      <c r="F459" s="62"/>
      <c r="AA459" s="23">
        <f t="shared" si="47"/>
        <v>0</v>
      </c>
      <c r="AB459" s="19">
        <f t="shared" si="48"/>
        <v>2017</v>
      </c>
      <c r="AC459" s="41" t="s">
        <v>1</v>
      </c>
      <c r="AD459" s="19">
        <v>3800</v>
      </c>
      <c r="AE459" s="41" t="s">
        <v>251</v>
      </c>
      <c r="AF459" s="46">
        <f t="shared" si="55"/>
        <v>0</v>
      </c>
      <c r="AG459" s="50">
        <f t="shared" si="56"/>
        <v>0</v>
      </c>
      <c r="AH459" s="51">
        <f t="shared" si="57"/>
        <v>0</v>
      </c>
    </row>
    <row r="460" spans="1:34" ht="12" customHeight="1" x14ac:dyDescent="0.2">
      <c r="A460" s="6" t="s">
        <v>140</v>
      </c>
      <c r="B460" s="6">
        <v>3810</v>
      </c>
      <c r="C460" s="104"/>
      <c r="D460" s="104"/>
      <c r="E460" s="73">
        <f t="shared" si="54"/>
        <v>0</v>
      </c>
      <c r="F460" s="62"/>
      <c r="AA460" s="23">
        <f t="shared" si="47"/>
        <v>0</v>
      </c>
      <c r="AB460" s="19">
        <f t="shared" si="48"/>
        <v>2017</v>
      </c>
      <c r="AC460" s="41" t="s">
        <v>1</v>
      </c>
      <c r="AD460" s="19">
        <v>3810</v>
      </c>
      <c r="AE460" s="41" t="s">
        <v>251</v>
      </c>
      <c r="AF460" s="46">
        <f t="shared" si="55"/>
        <v>0</v>
      </c>
      <c r="AG460" s="50">
        <f t="shared" si="56"/>
        <v>0</v>
      </c>
      <c r="AH460" s="51">
        <f t="shared" si="57"/>
        <v>0</v>
      </c>
    </row>
    <row r="461" spans="1:34" ht="12" customHeight="1" x14ac:dyDescent="0.2">
      <c r="A461" s="6" t="s">
        <v>141</v>
      </c>
      <c r="B461" s="6">
        <v>3820</v>
      </c>
      <c r="C461" s="104"/>
      <c r="D461" s="104"/>
      <c r="E461" s="73">
        <f t="shared" si="54"/>
        <v>0</v>
      </c>
      <c r="F461" s="62"/>
      <c r="AA461" s="23">
        <f t="shared" si="47"/>
        <v>0</v>
      </c>
      <c r="AB461" s="19">
        <f t="shared" si="48"/>
        <v>2017</v>
      </c>
      <c r="AC461" s="41" t="s">
        <v>1</v>
      </c>
      <c r="AD461" s="19">
        <v>3820</v>
      </c>
      <c r="AE461" s="41" t="s">
        <v>251</v>
      </c>
      <c r="AF461" s="46">
        <f t="shared" si="55"/>
        <v>0</v>
      </c>
      <c r="AG461" s="50">
        <f t="shared" si="56"/>
        <v>0</v>
      </c>
      <c r="AH461" s="51">
        <f t="shared" si="57"/>
        <v>0</v>
      </c>
    </row>
    <row r="462" spans="1:34" ht="12" customHeight="1" x14ac:dyDescent="0.2">
      <c r="A462" s="6" t="s">
        <v>142</v>
      </c>
      <c r="B462" s="6">
        <v>3830</v>
      </c>
      <c r="C462" s="104"/>
      <c r="D462" s="104"/>
      <c r="E462" s="73">
        <f t="shared" si="54"/>
        <v>0</v>
      </c>
      <c r="F462" s="62"/>
      <c r="AA462" s="23">
        <f t="shared" si="47"/>
        <v>0</v>
      </c>
      <c r="AB462" s="19">
        <f t="shared" si="48"/>
        <v>2017</v>
      </c>
      <c r="AC462" s="41" t="s">
        <v>1</v>
      </c>
      <c r="AD462" s="19">
        <v>3830</v>
      </c>
      <c r="AE462" s="41" t="s">
        <v>251</v>
      </c>
      <c r="AF462" s="46">
        <f t="shared" si="55"/>
        <v>0</v>
      </c>
      <c r="AG462" s="50">
        <f t="shared" si="56"/>
        <v>0</v>
      </c>
      <c r="AH462" s="51">
        <f t="shared" si="57"/>
        <v>0</v>
      </c>
    </row>
    <row r="463" spans="1:34" ht="12" customHeight="1" x14ac:dyDescent="0.2">
      <c r="A463" s="6" t="s">
        <v>143</v>
      </c>
      <c r="B463" s="6">
        <v>3840</v>
      </c>
      <c r="C463" s="104"/>
      <c r="D463" s="104"/>
      <c r="E463" s="73">
        <f t="shared" si="54"/>
        <v>0</v>
      </c>
      <c r="F463" s="62"/>
      <c r="AA463" s="23">
        <f t="shared" si="47"/>
        <v>0</v>
      </c>
      <c r="AB463" s="19">
        <f t="shared" si="48"/>
        <v>2017</v>
      </c>
      <c r="AC463" s="41" t="s">
        <v>1</v>
      </c>
      <c r="AD463" s="19">
        <v>3840</v>
      </c>
      <c r="AE463" s="41" t="s">
        <v>251</v>
      </c>
      <c r="AF463" s="46">
        <f t="shared" si="55"/>
        <v>0</v>
      </c>
      <c r="AG463" s="50">
        <f t="shared" si="56"/>
        <v>0</v>
      </c>
      <c r="AH463" s="51">
        <f t="shared" si="57"/>
        <v>0</v>
      </c>
    </row>
    <row r="464" spans="1:34" ht="12" customHeight="1" x14ac:dyDescent="0.2">
      <c r="A464" s="6"/>
      <c r="B464" s="6"/>
      <c r="C464" s="69"/>
      <c r="D464" s="69"/>
      <c r="E464" s="69"/>
      <c r="F464" s="62"/>
      <c r="AA464" s="23"/>
      <c r="AB464" s="19"/>
      <c r="AD464" s="19"/>
      <c r="AF464" s="46"/>
      <c r="AG464" s="50"/>
      <c r="AH464" s="51"/>
    </row>
    <row r="465" spans="1:34" ht="12" customHeight="1" x14ac:dyDescent="0.2">
      <c r="A465" s="72" t="s">
        <v>146</v>
      </c>
      <c r="B465" s="7">
        <v>3850</v>
      </c>
      <c r="C465" s="73">
        <f>SUM(C458:C463)</f>
        <v>0</v>
      </c>
      <c r="D465" s="73">
        <f>SUM(D458:D463)</f>
        <v>0</v>
      </c>
      <c r="E465" s="73">
        <f>SUM(E458:E463)</f>
        <v>0</v>
      </c>
      <c r="F465" s="62"/>
      <c r="AA465" s="23">
        <f t="shared" si="47"/>
        <v>0</v>
      </c>
      <c r="AB465" s="19">
        <f t="shared" si="48"/>
        <v>2017</v>
      </c>
      <c r="AC465" s="41" t="s">
        <v>1</v>
      </c>
      <c r="AD465" s="32">
        <v>3850</v>
      </c>
      <c r="AE465" s="41" t="s">
        <v>251</v>
      </c>
      <c r="AF465" s="46">
        <f t="shared" si="55"/>
        <v>0</v>
      </c>
      <c r="AG465" s="50">
        <f t="shared" si="56"/>
        <v>0</v>
      </c>
      <c r="AH465" s="51">
        <f t="shared" si="57"/>
        <v>0</v>
      </c>
    </row>
    <row r="466" spans="1:34" ht="12" customHeight="1" x14ac:dyDescent="0.2">
      <c r="A466" s="34"/>
      <c r="B466" s="35"/>
      <c r="C466" s="25"/>
      <c r="D466" s="25"/>
      <c r="E466" s="25"/>
      <c r="F466" s="21"/>
      <c r="AA466" s="23"/>
      <c r="AB466" s="19"/>
      <c r="AD466" s="32"/>
    </row>
    <row r="467" spans="1:34" ht="12" customHeight="1" x14ac:dyDescent="0.2">
      <c r="A467" s="39" t="s">
        <v>147</v>
      </c>
      <c r="B467" s="39"/>
      <c r="C467" s="40"/>
      <c r="D467" s="40"/>
      <c r="E467" s="40" t="s">
        <v>188</v>
      </c>
      <c r="F467" s="40"/>
      <c r="AA467" s="23"/>
      <c r="AB467" s="19"/>
      <c r="AD467" s="32"/>
    </row>
    <row r="468" spans="1:34" ht="12" customHeight="1" x14ac:dyDescent="0.2">
      <c r="A468" s="9"/>
      <c r="B468" s="9"/>
      <c r="C468" s="119"/>
      <c r="D468" s="119"/>
      <c r="E468" s="119"/>
      <c r="F468" s="119"/>
      <c r="AA468" s="23"/>
      <c r="AB468" s="19"/>
      <c r="AD468" s="32"/>
    </row>
    <row r="469" spans="1:34" ht="12" customHeight="1" x14ac:dyDescent="0.2">
      <c r="A469" s="9"/>
      <c r="B469" s="9"/>
      <c r="C469" s="103"/>
      <c r="D469" s="103"/>
      <c r="E469" s="103"/>
      <c r="F469" s="119"/>
      <c r="AA469" s="23"/>
      <c r="AB469" s="19"/>
      <c r="AD469" s="32"/>
    </row>
    <row r="470" spans="1:34" ht="12" customHeight="1" x14ac:dyDescent="0.2">
      <c r="A470" s="9"/>
      <c r="B470" s="9"/>
      <c r="C470" s="120" t="s">
        <v>114</v>
      </c>
      <c r="D470" s="120" t="s">
        <v>308</v>
      </c>
      <c r="E470" s="120"/>
      <c r="F470" s="119"/>
      <c r="AA470" s="23"/>
      <c r="AB470" s="19"/>
      <c r="AD470" s="32"/>
    </row>
    <row r="471" spans="1:34" ht="12" customHeight="1" x14ac:dyDescent="0.2">
      <c r="A471" s="9"/>
      <c r="B471" s="9"/>
      <c r="C471" s="120" t="s">
        <v>148</v>
      </c>
      <c r="D471" s="120" t="s">
        <v>307</v>
      </c>
      <c r="E471" s="120" t="s">
        <v>3</v>
      </c>
      <c r="F471" s="119"/>
      <c r="AA471" s="23"/>
      <c r="AB471" s="19"/>
      <c r="AD471" s="32"/>
    </row>
    <row r="472" spans="1:34" ht="12" customHeight="1" x14ac:dyDescent="0.2">
      <c r="A472" s="9"/>
      <c r="B472" s="9"/>
      <c r="C472" s="103">
        <v>1</v>
      </c>
      <c r="D472" s="103">
        <v>2</v>
      </c>
      <c r="E472" s="103">
        <v>3</v>
      </c>
      <c r="F472" s="119"/>
      <c r="AA472" s="23"/>
      <c r="AB472" s="19"/>
      <c r="AD472" s="32"/>
    </row>
    <row r="473" spans="1:34" ht="12" customHeight="1" x14ac:dyDescent="0.2">
      <c r="A473" s="9" t="s">
        <v>149</v>
      </c>
      <c r="B473" s="9">
        <v>3900</v>
      </c>
      <c r="C473" s="116"/>
      <c r="D473" s="116"/>
      <c r="E473" s="116"/>
      <c r="F473" s="119"/>
      <c r="AA473" s="23"/>
      <c r="AB473" s="19"/>
      <c r="AC473" s="41" t="s">
        <v>1</v>
      </c>
      <c r="AD473" s="31">
        <v>3900</v>
      </c>
      <c r="AE473" s="41" t="s">
        <v>252</v>
      </c>
      <c r="AF473" s="46">
        <f>C473</f>
        <v>0</v>
      </c>
      <c r="AG473" s="50">
        <f>D473</f>
        <v>0</v>
      </c>
      <c r="AH473" s="51">
        <f>E473</f>
        <v>0</v>
      </c>
    </row>
    <row r="474" spans="1:34" ht="12" customHeight="1" x14ac:dyDescent="0.2">
      <c r="A474" s="9" t="s">
        <v>150</v>
      </c>
      <c r="B474" s="9">
        <v>3910</v>
      </c>
      <c r="C474" s="108"/>
      <c r="D474" s="108"/>
      <c r="E474" s="73">
        <f>SUM(C474:D474)</f>
        <v>0</v>
      </c>
      <c r="F474" s="119"/>
      <c r="AA474" s="23">
        <f t="shared" si="47"/>
        <v>0</v>
      </c>
      <c r="AB474" s="19">
        <f t="shared" si="48"/>
        <v>2017</v>
      </c>
      <c r="AC474" s="41" t="s">
        <v>1</v>
      </c>
      <c r="AD474" s="31">
        <v>3910</v>
      </c>
      <c r="AE474" s="41" t="s">
        <v>252</v>
      </c>
      <c r="AF474" s="46">
        <f t="shared" ref="AF474:AF483" si="58">C474</f>
        <v>0</v>
      </c>
      <c r="AG474" s="50">
        <f t="shared" ref="AG474:AG483" si="59">D474</f>
        <v>0</v>
      </c>
      <c r="AH474" s="51">
        <f t="shared" ref="AH474:AH483" si="60">E474</f>
        <v>0</v>
      </c>
    </row>
    <row r="475" spans="1:34" ht="12" customHeight="1" x14ac:dyDescent="0.2">
      <c r="A475" s="9" t="s">
        <v>151</v>
      </c>
      <c r="B475" s="9">
        <v>3920</v>
      </c>
      <c r="C475" s="69"/>
      <c r="D475" s="69"/>
      <c r="E475" s="69"/>
      <c r="F475" s="119"/>
      <c r="AA475" s="23"/>
      <c r="AB475" s="19"/>
      <c r="AC475" s="41" t="s">
        <v>1</v>
      </c>
      <c r="AD475" s="31">
        <v>3920</v>
      </c>
      <c r="AE475" s="41" t="s">
        <v>252</v>
      </c>
      <c r="AF475" s="46">
        <f t="shared" si="58"/>
        <v>0</v>
      </c>
      <c r="AG475" s="50">
        <f t="shared" si="59"/>
        <v>0</v>
      </c>
      <c r="AH475" s="51">
        <f t="shared" si="60"/>
        <v>0</v>
      </c>
    </row>
    <row r="476" spans="1:34" ht="12" customHeight="1" x14ac:dyDescent="0.2">
      <c r="A476" s="9" t="s">
        <v>171</v>
      </c>
      <c r="B476" s="9">
        <v>3935</v>
      </c>
      <c r="C476" s="108"/>
      <c r="D476" s="108"/>
      <c r="E476" s="73">
        <f t="shared" ref="E476:E481" si="61">SUM(C476:D476)</f>
        <v>0</v>
      </c>
      <c r="F476" s="119"/>
      <c r="AA476" s="23">
        <f t="shared" si="47"/>
        <v>0</v>
      </c>
      <c r="AB476" s="19">
        <f t="shared" si="48"/>
        <v>2017</v>
      </c>
      <c r="AC476" s="41" t="s">
        <v>1</v>
      </c>
      <c r="AD476" s="31">
        <v>3935</v>
      </c>
      <c r="AE476" s="41" t="s">
        <v>252</v>
      </c>
      <c r="AF476" s="46">
        <f t="shared" si="58"/>
        <v>0</v>
      </c>
      <c r="AG476" s="50">
        <f t="shared" si="59"/>
        <v>0</v>
      </c>
      <c r="AH476" s="51">
        <f t="shared" si="60"/>
        <v>0</v>
      </c>
    </row>
    <row r="477" spans="1:34" ht="12" customHeight="1" x14ac:dyDescent="0.2">
      <c r="A477" s="9" t="s">
        <v>122</v>
      </c>
      <c r="B477" s="9">
        <v>3950</v>
      </c>
      <c r="C477" s="104"/>
      <c r="D477" s="104"/>
      <c r="E477" s="73">
        <f t="shared" si="61"/>
        <v>0</v>
      </c>
      <c r="F477" s="119"/>
      <c r="AA477" s="23">
        <f t="shared" si="47"/>
        <v>0</v>
      </c>
      <c r="AB477" s="19">
        <f t="shared" si="48"/>
        <v>2017</v>
      </c>
      <c r="AC477" s="41" t="s">
        <v>1</v>
      </c>
      <c r="AD477" s="31">
        <v>3950</v>
      </c>
      <c r="AE477" s="41" t="s">
        <v>252</v>
      </c>
      <c r="AF477" s="46">
        <f t="shared" si="58"/>
        <v>0</v>
      </c>
      <c r="AG477" s="50">
        <f t="shared" si="59"/>
        <v>0</v>
      </c>
      <c r="AH477" s="51">
        <f t="shared" si="60"/>
        <v>0</v>
      </c>
    </row>
    <row r="478" spans="1:34" ht="12" customHeight="1" x14ac:dyDescent="0.2">
      <c r="A478" s="9" t="s">
        <v>152</v>
      </c>
      <c r="B478" s="9">
        <v>3960</v>
      </c>
      <c r="C478" s="104"/>
      <c r="D478" s="104"/>
      <c r="E478" s="73">
        <f t="shared" si="61"/>
        <v>0</v>
      </c>
      <c r="F478" s="119"/>
      <c r="AA478" s="23">
        <f t="shared" si="47"/>
        <v>0</v>
      </c>
      <c r="AB478" s="19">
        <f t="shared" si="48"/>
        <v>2017</v>
      </c>
      <c r="AC478" s="41" t="s">
        <v>1</v>
      </c>
      <c r="AD478" s="31">
        <v>3960</v>
      </c>
      <c r="AE478" s="41" t="s">
        <v>252</v>
      </c>
      <c r="AF478" s="46">
        <f t="shared" si="58"/>
        <v>0</v>
      </c>
      <c r="AG478" s="50">
        <f t="shared" si="59"/>
        <v>0</v>
      </c>
      <c r="AH478" s="51">
        <f t="shared" si="60"/>
        <v>0</v>
      </c>
    </row>
    <row r="479" spans="1:34" ht="12" customHeight="1" x14ac:dyDescent="0.2">
      <c r="A479" s="9" t="s">
        <v>153</v>
      </c>
      <c r="B479" s="9">
        <v>3970</v>
      </c>
      <c r="C479" s="104"/>
      <c r="D479" s="104"/>
      <c r="E479" s="73">
        <f t="shared" si="61"/>
        <v>0</v>
      </c>
      <c r="F479" s="119"/>
      <c r="AA479" s="23">
        <f t="shared" si="47"/>
        <v>0</v>
      </c>
      <c r="AB479" s="19">
        <f t="shared" si="48"/>
        <v>2017</v>
      </c>
      <c r="AC479" s="41" t="s">
        <v>1</v>
      </c>
      <c r="AD479" s="31">
        <v>3970</v>
      </c>
      <c r="AE479" s="41" t="s">
        <v>252</v>
      </c>
      <c r="AF479" s="46">
        <f t="shared" si="58"/>
        <v>0</v>
      </c>
      <c r="AG479" s="50">
        <f t="shared" si="59"/>
        <v>0</v>
      </c>
      <c r="AH479" s="51">
        <f t="shared" si="60"/>
        <v>0</v>
      </c>
    </row>
    <row r="480" spans="1:34" ht="12" customHeight="1" x14ac:dyDescent="0.2">
      <c r="A480" s="9" t="s">
        <v>154</v>
      </c>
      <c r="B480" s="9">
        <v>3980</v>
      </c>
      <c r="C480" s="104"/>
      <c r="D480" s="104"/>
      <c r="E480" s="73">
        <f t="shared" si="61"/>
        <v>0</v>
      </c>
      <c r="F480" s="119"/>
      <c r="AA480" s="23">
        <f t="shared" si="47"/>
        <v>0</v>
      </c>
      <c r="AB480" s="19">
        <f t="shared" si="48"/>
        <v>2017</v>
      </c>
      <c r="AC480" s="41" t="s">
        <v>1</v>
      </c>
      <c r="AD480" s="31">
        <v>3980</v>
      </c>
      <c r="AE480" s="41" t="s">
        <v>252</v>
      </c>
      <c r="AF480" s="46">
        <f t="shared" si="58"/>
        <v>0</v>
      </c>
      <c r="AG480" s="50">
        <f t="shared" si="59"/>
        <v>0</v>
      </c>
      <c r="AH480" s="51">
        <f t="shared" si="60"/>
        <v>0</v>
      </c>
    </row>
    <row r="481" spans="1:35" ht="12" customHeight="1" x14ac:dyDescent="0.2">
      <c r="A481" s="9" t="s">
        <v>155</v>
      </c>
      <c r="B481" s="9">
        <v>3990</v>
      </c>
      <c r="C481" s="104"/>
      <c r="D481" s="104"/>
      <c r="E481" s="73">
        <f t="shared" si="61"/>
        <v>0</v>
      </c>
      <c r="F481" s="119"/>
      <c r="AA481" s="23">
        <f t="shared" si="47"/>
        <v>0</v>
      </c>
      <c r="AB481" s="19">
        <f t="shared" si="48"/>
        <v>2017</v>
      </c>
      <c r="AC481" s="41" t="s">
        <v>1</v>
      </c>
      <c r="AD481" s="31">
        <v>3990</v>
      </c>
      <c r="AE481" s="41" t="s">
        <v>252</v>
      </c>
      <c r="AF481" s="46">
        <f t="shared" si="58"/>
        <v>0</v>
      </c>
      <c r="AG481" s="50">
        <f t="shared" si="59"/>
        <v>0</v>
      </c>
      <c r="AH481" s="51">
        <f t="shared" si="60"/>
        <v>0</v>
      </c>
    </row>
    <row r="482" spans="1:35" ht="12" customHeight="1" x14ac:dyDescent="0.2">
      <c r="A482" s="9"/>
      <c r="B482" s="9"/>
      <c r="C482" s="69"/>
      <c r="D482" s="69"/>
      <c r="E482" s="69"/>
      <c r="F482" s="119"/>
      <c r="AA482" s="23"/>
      <c r="AB482" s="19"/>
      <c r="AD482" s="31"/>
      <c r="AF482" s="46">
        <f t="shared" si="58"/>
        <v>0</v>
      </c>
      <c r="AG482" s="50">
        <f t="shared" si="59"/>
        <v>0</v>
      </c>
      <c r="AH482" s="51">
        <f t="shared" si="60"/>
        <v>0</v>
      </c>
    </row>
    <row r="483" spans="1:35" ht="12" customHeight="1" x14ac:dyDescent="0.2">
      <c r="A483" s="117" t="s">
        <v>156</v>
      </c>
      <c r="B483" s="7">
        <v>4000</v>
      </c>
      <c r="C483" s="73">
        <f>SUM(C476:C481)+C474</f>
        <v>0</v>
      </c>
      <c r="D483" s="73">
        <f>SUM(D476:D481)+D474</f>
        <v>0</v>
      </c>
      <c r="E483" s="73">
        <f>SUM(E476:E481)+E474</f>
        <v>0</v>
      </c>
      <c r="F483" s="119"/>
      <c r="AA483" s="23">
        <f t="shared" si="47"/>
        <v>0</v>
      </c>
      <c r="AB483" s="19">
        <f t="shared" si="48"/>
        <v>2017</v>
      </c>
      <c r="AC483" s="41" t="s">
        <v>1</v>
      </c>
      <c r="AD483" s="32">
        <v>4000</v>
      </c>
      <c r="AE483" s="41" t="s">
        <v>252</v>
      </c>
      <c r="AF483" s="46">
        <f t="shared" si="58"/>
        <v>0</v>
      </c>
      <c r="AG483" s="50">
        <f t="shared" si="59"/>
        <v>0</v>
      </c>
      <c r="AH483" s="51">
        <f t="shared" si="60"/>
        <v>0</v>
      </c>
    </row>
    <row r="484" spans="1:35" ht="12" customHeight="1" x14ac:dyDescent="0.2">
      <c r="A484" s="9"/>
      <c r="B484" s="9"/>
      <c r="C484" s="121"/>
      <c r="D484" s="121"/>
      <c r="E484" s="121"/>
      <c r="F484" s="119"/>
      <c r="AA484" s="23"/>
      <c r="AB484" s="19"/>
      <c r="AD484" s="32"/>
      <c r="AF484" s="46"/>
      <c r="AG484" s="50"/>
      <c r="AH484" s="51"/>
    </row>
    <row r="485" spans="1:35" ht="12" customHeight="1" x14ac:dyDescent="0.2">
      <c r="A485" s="9" t="s">
        <v>157</v>
      </c>
      <c r="B485" s="9"/>
      <c r="C485" s="121"/>
      <c r="D485" s="93">
        <v>4010</v>
      </c>
      <c r="E485" s="122"/>
      <c r="F485" s="119"/>
      <c r="AA485" s="23"/>
      <c r="AB485" s="19"/>
      <c r="AC485" s="41" t="s">
        <v>1</v>
      </c>
      <c r="AD485" s="31">
        <v>4010</v>
      </c>
      <c r="AE485" s="41" t="s">
        <v>252</v>
      </c>
      <c r="AF485" s="46"/>
      <c r="AG485" s="50"/>
      <c r="AH485" s="51"/>
    </row>
    <row r="486" spans="1:35" ht="12" customHeight="1" x14ac:dyDescent="0.2">
      <c r="A486" s="9" t="s">
        <v>158</v>
      </c>
      <c r="B486" s="9"/>
      <c r="C486" s="121"/>
      <c r="D486" s="93"/>
      <c r="E486" s="69"/>
      <c r="F486" s="119"/>
      <c r="AA486" s="23"/>
      <c r="AB486" s="19"/>
      <c r="AD486" s="31"/>
      <c r="AF486" s="46"/>
      <c r="AG486" s="50"/>
      <c r="AH486" s="51">
        <f t="shared" ref="AH486:AH495" si="62">E486</f>
        <v>0</v>
      </c>
      <c r="AI486" s="32"/>
    </row>
    <row r="487" spans="1:35" ht="12" customHeight="1" x14ac:dyDescent="0.2">
      <c r="A487" s="9" t="s">
        <v>159</v>
      </c>
      <c r="B487" s="9"/>
      <c r="C487" s="121"/>
      <c r="D487" s="93">
        <v>4031</v>
      </c>
      <c r="E487" s="108"/>
      <c r="F487" s="119"/>
      <c r="AA487" s="23">
        <f t="shared" si="47"/>
        <v>0</v>
      </c>
      <c r="AB487" s="19">
        <f t="shared" si="48"/>
        <v>2017</v>
      </c>
      <c r="AC487" s="41" t="s">
        <v>1</v>
      </c>
      <c r="AD487" s="31">
        <v>4031</v>
      </c>
      <c r="AE487" s="41" t="s">
        <v>252</v>
      </c>
      <c r="AF487" s="46"/>
      <c r="AG487" s="50"/>
      <c r="AH487" s="51">
        <f t="shared" si="62"/>
        <v>0</v>
      </c>
    </row>
    <row r="488" spans="1:35" ht="12" customHeight="1" x14ac:dyDescent="0.2">
      <c r="A488" s="9" t="s">
        <v>172</v>
      </c>
      <c r="B488" s="9"/>
      <c r="C488" s="121"/>
      <c r="D488" s="93">
        <v>4035</v>
      </c>
      <c r="E488" s="108"/>
      <c r="F488" s="119"/>
      <c r="AA488" s="23">
        <f t="shared" si="47"/>
        <v>0</v>
      </c>
      <c r="AB488" s="19">
        <f t="shared" si="48"/>
        <v>2017</v>
      </c>
      <c r="AC488" s="41" t="s">
        <v>1</v>
      </c>
      <c r="AD488" s="31">
        <v>4035</v>
      </c>
      <c r="AE488" s="41" t="s">
        <v>252</v>
      </c>
      <c r="AF488" s="46"/>
      <c r="AG488" s="50"/>
      <c r="AH488" s="51">
        <f t="shared" si="62"/>
        <v>0</v>
      </c>
    </row>
    <row r="489" spans="1:35" ht="12" customHeight="1" x14ac:dyDescent="0.2">
      <c r="A489" s="9" t="s">
        <v>173</v>
      </c>
      <c r="B489" s="9"/>
      <c r="C489" s="121"/>
      <c r="D489" s="93">
        <v>4090</v>
      </c>
      <c r="E489" s="104"/>
      <c r="F489" s="119"/>
      <c r="AA489" s="23">
        <f t="shared" si="47"/>
        <v>0</v>
      </c>
      <c r="AB489" s="19">
        <f t="shared" si="48"/>
        <v>2017</v>
      </c>
      <c r="AC489" s="41" t="s">
        <v>1</v>
      </c>
      <c r="AD489" s="31">
        <v>4090</v>
      </c>
      <c r="AE489" s="41" t="s">
        <v>252</v>
      </c>
      <c r="AF489" s="46"/>
      <c r="AG489" s="50"/>
      <c r="AH489" s="51">
        <f t="shared" si="62"/>
        <v>0</v>
      </c>
    </row>
    <row r="490" spans="1:35" ht="12" customHeight="1" x14ac:dyDescent="0.2">
      <c r="A490" s="9" t="s">
        <v>160</v>
      </c>
      <c r="B490" s="9"/>
      <c r="C490" s="121"/>
      <c r="D490" s="93">
        <v>4100</v>
      </c>
      <c r="E490" s="104"/>
      <c r="F490" s="119"/>
      <c r="AA490" s="23">
        <f t="shared" si="47"/>
        <v>0</v>
      </c>
      <c r="AB490" s="19">
        <f t="shared" si="48"/>
        <v>2017</v>
      </c>
      <c r="AC490" s="41" t="s">
        <v>1</v>
      </c>
      <c r="AD490" s="31">
        <v>4100</v>
      </c>
      <c r="AE490" s="41" t="s">
        <v>252</v>
      </c>
      <c r="AF490" s="46"/>
      <c r="AG490" s="50"/>
      <c r="AH490" s="51">
        <f t="shared" si="62"/>
        <v>0</v>
      </c>
    </row>
    <row r="491" spans="1:35" ht="12" customHeight="1" x14ac:dyDescent="0.2">
      <c r="A491" s="9" t="s">
        <v>174</v>
      </c>
      <c r="B491" s="9"/>
      <c r="C491" s="121"/>
      <c r="D491" s="93">
        <v>4110</v>
      </c>
      <c r="E491" s="104"/>
      <c r="F491" s="119"/>
      <c r="AA491" s="23">
        <f t="shared" si="47"/>
        <v>0</v>
      </c>
      <c r="AB491" s="19">
        <f t="shared" si="48"/>
        <v>2017</v>
      </c>
      <c r="AC491" s="41" t="s">
        <v>1</v>
      </c>
      <c r="AD491" s="31">
        <v>4110</v>
      </c>
      <c r="AE491" s="41" t="s">
        <v>252</v>
      </c>
      <c r="AF491" s="46"/>
      <c r="AG491" s="50"/>
      <c r="AH491" s="51">
        <f t="shared" si="62"/>
        <v>0</v>
      </c>
    </row>
    <row r="492" spans="1:35" ht="12" customHeight="1" x14ac:dyDescent="0.2">
      <c r="A492" s="9"/>
      <c r="B492" s="9"/>
      <c r="C492" s="121"/>
      <c r="D492" s="93"/>
      <c r="E492" s="69"/>
      <c r="F492" s="119"/>
      <c r="AA492" s="23"/>
      <c r="AB492" s="19"/>
      <c r="AD492" s="31"/>
      <c r="AF492" s="46"/>
      <c r="AG492" s="50"/>
      <c r="AH492" s="51">
        <f t="shared" si="62"/>
        <v>0</v>
      </c>
    </row>
    <row r="493" spans="1:35" ht="12" customHeight="1" x14ac:dyDescent="0.2">
      <c r="A493" s="117" t="s">
        <v>161</v>
      </c>
      <c r="B493" s="7"/>
      <c r="C493" s="69"/>
      <c r="D493" s="92">
        <v>4120</v>
      </c>
      <c r="E493" s="73">
        <f>SUM(E487:E491)</f>
        <v>0</v>
      </c>
      <c r="F493" s="119"/>
      <c r="AA493" s="23">
        <f t="shared" si="47"/>
        <v>0</v>
      </c>
      <c r="AB493" s="19">
        <f t="shared" si="48"/>
        <v>2017</v>
      </c>
      <c r="AC493" s="41" t="s">
        <v>1</v>
      </c>
      <c r="AD493" s="32">
        <v>4120</v>
      </c>
      <c r="AE493" s="41" t="s">
        <v>252</v>
      </c>
      <c r="AF493" s="46"/>
      <c r="AG493" s="50"/>
      <c r="AH493" s="51">
        <f t="shared" si="62"/>
        <v>0</v>
      </c>
    </row>
    <row r="494" spans="1:35" ht="12" customHeight="1" x14ac:dyDescent="0.2">
      <c r="A494" s="9"/>
      <c r="B494" s="9"/>
      <c r="C494" s="121"/>
      <c r="D494" s="93"/>
      <c r="E494" s="69"/>
      <c r="F494" s="119"/>
      <c r="AA494" s="23"/>
      <c r="AB494" s="19"/>
      <c r="AD494" s="31"/>
      <c r="AF494" s="46"/>
      <c r="AG494" s="50"/>
      <c r="AH494" s="51">
        <f t="shared" si="62"/>
        <v>0</v>
      </c>
    </row>
    <row r="495" spans="1:35" ht="12" customHeight="1" x14ac:dyDescent="0.2">
      <c r="A495" s="123" t="s">
        <v>162</v>
      </c>
      <c r="B495" s="7"/>
      <c r="C495" s="69"/>
      <c r="D495" s="92">
        <v>4130</v>
      </c>
      <c r="E495" s="73">
        <f>(E483-E493)</f>
        <v>0</v>
      </c>
      <c r="F495" s="119"/>
      <c r="AA495" s="23">
        <f t="shared" si="47"/>
        <v>0</v>
      </c>
      <c r="AB495" s="19">
        <f t="shared" si="48"/>
        <v>2017</v>
      </c>
      <c r="AC495" s="41" t="s">
        <v>1</v>
      </c>
      <c r="AD495" s="32">
        <v>4130</v>
      </c>
      <c r="AE495" s="41" t="s">
        <v>252</v>
      </c>
      <c r="AF495" s="46"/>
      <c r="AG495" s="50"/>
      <c r="AH495" s="51">
        <f t="shared" si="62"/>
        <v>0</v>
      </c>
    </row>
    <row r="496" spans="1:35" ht="12" customHeight="1" x14ac:dyDescent="0.2">
      <c r="A496" s="123"/>
      <c r="B496" s="7"/>
      <c r="C496" s="119"/>
      <c r="D496" s="124"/>
      <c r="E496" s="69"/>
      <c r="F496" s="119"/>
      <c r="AA496" s="23"/>
      <c r="AB496" s="19"/>
      <c r="AD496" s="32"/>
    </row>
    <row r="497" spans="1:35" ht="12" customHeight="1" x14ac:dyDescent="0.2">
      <c r="A497" s="9" t="s">
        <v>0</v>
      </c>
      <c r="B497" s="9"/>
      <c r="C497" s="119"/>
      <c r="D497" s="119"/>
      <c r="E497" s="119"/>
      <c r="F497" s="119"/>
      <c r="AA497" s="23"/>
      <c r="AB497" s="19"/>
      <c r="AD497" s="32"/>
    </row>
    <row r="498" spans="1:35" ht="12" customHeight="1" x14ac:dyDescent="0.2">
      <c r="A498" s="39" t="s">
        <v>163</v>
      </c>
      <c r="B498" s="39"/>
      <c r="C498" s="40"/>
      <c r="D498" s="40"/>
      <c r="E498" s="40" t="s">
        <v>189</v>
      </c>
      <c r="F498" s="40"/>
      <c r="AA498" s="23"/>
      <c r="AB498" s="19"/>
      <c r="AD498" s="32"/>
    </row>
    <row r="499" spans="1:35" ht="12" customHeight="1" x14ac:dyDescent="0.2">
      <c r="A499" s="9"/>
      <c r="B499" s="9"/>
      <c r="C499" s="119"/>
      <c r="D499" s="119"/>
      <c r="E499" s="119"/>
      <c r="F499" s="119"/>
      <c r="AA499" s="23"/>
      <c r="AB499" s="19"/>
      <c r="AD499" s="32"/>
    </row>
    <row r="500" spans="1:35" ht="12" customHeight="1" x14ac:dyDescent="0.2">
      <c r="A500" s="9"/>
      <c r="B500" s="9"/>
      <c r="C500" s="120" t="s">
        <v>114</v>
      </c>
      <c r="D500" s="120" t="s">
        <v>164</v>
      </c>
      <c r="E500" s="120" t="s">
        <v>165</v>
      </c>
      <c r="F500" s="120"/>
      <c r="AA500" s="23"/>
      <c r="AB500" s="19"/>
      <c r="AD500" s="32"/>
    </row>
    <row r="501" spans="1:35" ht="12" customHeight="1" x14ac:dyDescent="0.2">
      <c r="A501" s="9"/>
      <c r="B501" s="9"/>
      <c r="C501" s="120" t="s">
        <v>148</v>
      </c>
      <c r="D501" s="120" t="s">
        <v>148</v>
      </c>
      <c r="E501" s="120" t="s">
        <v>148</v>
      </c>
      <c r="F501" s="120" t="s">
        <v>3</v>
      </c>
      <c r="AA501" s="23"/>
      <c r="AB501" s="19"/>
      <c r="AD501" s="32"/>
    </row>
    <row r="502" spans="1:35" ht="12" customHeight="1" x14ac:dyDescent="0.2">
      <c r="A502" s="9"/>
      <c r="B502" s="9"/>
      <c r="C502" s="103">
        <v>1</v>
      </c>
      <c r="D502" s="103">
        <v>2</v>
      </c>
      <c r="E502" s="103">
        <v>3</v>
      </c>
      <c r="F502" s="103">
        <v>4</v>
      </c>
      <c r="AA502" s="23"/>
      <c r="AB502" s="19"/>
      <c r="AD502" s="32"/>
    </row>
    <row r="503" spans="1:35" ht="12" customHeight="1" x14ac:dyDescent="0.2">
      <c r="A503" s="9" t="s">
        <v>166</v>
      </c>
      <c r="B503" s="9">
        <v>4200</v>
      </c>
      <c r="C503" s="108"/>
      <c r="D503" s="108"/>
      <c r="E503" s="108"/>
      <c r="F503" s="73">
        <f t="shared" ref="F503:F508" si="63">SUM(C503:E503)</f>
        <v>0</v>
      </c>
      <c r="AA503" s="23">
        <f>$AA$1</f>
        <v>0</v>
      </c>
      <c r="AB503" s="19">
        <f>$AB$1</f>
        <v>2017</v>
      </c>
      <c r="AC503" s="41" t="s">
        <v>1</v>
      </c>
      <c r="AD503" s="31">
        <v>4200</v>
      </c>
      <c r="AE503" s="41" t="s">
        <v>253</v>
      </c>
      <c r="AF503" s="46">
        <f t="shared" ref="AF503:AG506" si="64">C503</f>
        <v>0</v>
      </c>
      <c r="AG503" s="50">
        <f t="shared" si="64"/>
        <v>0</v>
      </c>
      <c r="AH503" s="51">
        <f t="shared" ref="AH503:AI506" si="65">E503</f>
        <v>0</v>
      </c>
      <c r="AI503" s="57">
        <f t="shared" si="65"/>
        <v>0</v>
      </c>
    </row>
    <row r="504" spans="1:35" ht="12" customHeight="1" x14ac:dyDescent="0.2">
      <c r="A504" s="9" t="s">
        <v>167</v>
      </c>
      <c r="B504" s="9">
        <v>4210</v>
      </c>
      <c r="C504" s="104"/>
      <c r="D504" s="104"/>
      <c r="E504" s="104"/>
      <c r="F504" s="73">
        <f t="shared" si="63"/>
        <v>0</v>
      </c>
      <c r="AA504" s="23">
        <f>$AA$1</f>
        <v>0</v>
      </c>
      <c r="AB504" s="19">
        <f>$AB$1</f>
        <v>2017</v>
      </c>
      <c r="AC504" s="41" t="s">
        <v>1</v>
      </c>
      <c r="AD504" s="31">
        <v>4210</v>
      </c>
      <c r="AE504" s="41" t="s">
        <v>253</v>
      </c>
      <c r="AF504" s="46">
        <f t="shared" si="64"/>
        <v>0</v>
      </c>
      <c r="AG504" s="50">
        <f t="shared" si="64"/>
        <v>0</v>
      </c>
      <c r="AH504" s="51">
        <f t="shared" si="65"/>
        <v>0</v>
      </c>
      <c r="AI504" s="57">
        <f t="shared" si="65"/>
        <v>0</v>
      </c>
    </row>
    <row r="505" spans="1:35" ht="12" customHeight="1" x14ac:dyDescent="0.2">
      <c r="A505" s="9" t="s">
        <v>168</v>
      </c>
      <c r="B505" s="9">
        <v>4220</v>
      </c>
      <c r="C505" s="104"/>
      <c r="D505" s="104"/>
      <c r="E505" s="104"/>
      <c r="F505" s="73">
        <f t="shared" si="63"/>
        <v>0</v>
      </c>
      <c r="AA505" s="23">
        <f>$AA$1</f>
        <v>0</v>
      </c>
      <c r="AB505" s="19">
        <f>$AB$1</f>
        <v>2017</v>
      </c>
      <c r="AC505" s="41" t="s">
        <v>1</v>
      </c>
      <c r="AD505" s="31">
        <v>4220</v>
      </c>
      <c r="AE505" s="41" t="s">
        <v>253</v>
      </c>
      <c r="AF505" s="46">
        <f t="shared" si="64"/>
        <v>0</v>
      </c>
      <c r="AG505" s="50">
        <f t="shared" si="64"/>
        <v>0</v>
      </c>
      <c r="AH505" s="51">
        <f t="shared" si="65"/>
        <v>0</v>
      </c>
      <c r="AI505" s="57">
        <f t="shared" si="65"/>
        <v>0</v>
      </c>
    </row>
    <row r="506" spans="1:35" ht="12" customHeight="1" x14ac:dyDescent="0.2">
      <c r="A506" s="9" t="s">
        <v>169</v>
      </c>
      <c r="B506" s="9">
        <v>4230</v>
      </c>
      <c r="C506" s="104"/>
      <c r="D506" s="104">
        <v>0</v>
      </c>
      <c r="E506" s="104"/>
      <c r="F506" s="73">
        <f t="shared" si="63"/>
        <v>0</v>
      </c>
      <c r="AA506" s="23">
        <f>$AA$1</f>
        <v>0</v>
      </c>
      <c r="AB506" s="19">
        <f>$AB$1</f>
        <v>2017</v>
      </c>
      <c r="AC506" s="41" t="s">
        <v>1</v>
      </c>
      <c r="AD506" s="31">
        <v>4230</v>
      </c>
      <c r="AE506" s="41" t="s">
        <v>253</v>
      </c>
      <c r="AF506" s="46">
        <f t="shared" si="64"/>
        <v>0</v>
      </c>
      <c r="AG506" s="50">
        <f t="shared" si="64"/>
        <v>0</v>
      </c>
      <c r="AH506" s="51">
        <f t="shared" si="65"/>
        <v>0</v>
      </c>
      <c r="AI506" s="57">
        <f t="shared" si="65"/>
        <v>0</v>
      </c>
    </row>
    <row r="507" spans="1:35" ht="12" customHeight="1" x14ac:dyDescent="0.2">
      <c r="A507" s="9"/>
      <c r="B507" s="9"/>
      <c r="C507" s="91"/>
      <c r="D507" s="91"/>
      <c r="E507" s="91"/>
      <c r="F507" s="69">
        <f t="shared" si="63"/>
        <v>0</v>
      </c>
      <c r="AA507" s="23"/>
      <c r="AB507" s="19"/>
      <c r="AD507" s="31"/>
      <c r="AF507" s="46"/>
      <c r="AG507" s="50"/>
      <c r="AH507" s="51"/>
      <c r="AI507" s="57"/>
    </row>
    <row r="508" spans="1:35" ht="12" customHeight="1" x14ac:dyDescent="0.2">
      <c r="A508" s="117" t="s">
        <v>3</v>
      </c>
      <c r="B508" s="7">
        <v>4240</v>
      </c>
      <c r="C508" s="89">
        <f>SUM(C503:C506)</f>
        <v>0</v>
      </c>
      <c r="D508" s="89">
        <f>SUM(D503:D506)</f>
        <v>0</v>
      </c>
      <c r="E508" s="89">
        <f>SUM(E503:E506)</f>
        <v>0</v>
      </c>
      <c r="F508" s="73">
        <f t="shared" si="63"/>
        <v>0</v>
      </c>
      <c r="AA508" s="23">
        <f>$AA$1</f>
        <v>0</v>
      </c>
      <c r="AB508" s="19">
        <f>$AB$1</f>
        <v>2017</v>
      </c>
      <c r="AC508" s="41" t="s">
        <v>1</v>
      </c>
      <c r="AD508" s="32">
        <v>4240</v>
      </c>
      <c r="AE508" s="41" t="s">
        <v>253</v>
      </c>
      <c r="AF508" s="46">
        <f>C508</f>
        <v>0</v>
      </c>
      <c r="AG508" s="50">
        <f>D508</f>
        <v>0</v>
      </c>
      <c r="AH508" s="51">
        <f>E508</f>
        <v>0</v>
      </c>
      <c r="AI508" s="57">
        <f>F508</f>
        <v>0</v>
      </c>
    </row>
    <row r="509" spans="1:35" ht="12" customHeight="1" x14ac:dyDescent="0.2">
      <c r="A509" s="69"/>
      <c r="B509" s="69"/>
      <c r="C509" s="69"/>
      <c r="D509" s="69"/>
      <c r="E509" s="69"/>
      <c r="F509" s="69"/>
      <c r="AA509" s="23"/>
      <c r="AB509" s="19"/>
      <c r="AE509" s="48"/>
      <c r="AF509" s="49"/>
      <c r="AG509" s="53"/>
      <c r="AH509" s="54"/>
      <c r="AI509" s="58"/>
    </row>
    <row r="510" spans="1:35" ht="12" customHeight="1" x14ac:dyDescent="0.2">
      <c r="A510" s="24"/>
      <c r="B510" s="24"/>
      <c r="C510" s="24"/>
      <c r="D510" s="24"/>
      <c r="E510" s="24"/>
      <c r="F510" s="24"/>
      <c r="AA510" s="23"/>
      <c r="AB510" s="19"/>
      <c r="AE510" s="48"/>
      <c r="AF510" s="49"/>
      <c r="AG510" s="53"/>
      <c r="AH510" s="54"/>
      <c r="AI510" s="58"/>
    </row>
    <row r="511" spans="1:35" ht="12" customHeight="1" x14ac:dyDescent="0.2">
      <c r="A511" s="39" t="s">
        <v>175</v>
      </c>
      <c r="B511" s="39"/>
      <c r="C511" s="40"/>
      <c r="D511" s="40"/>
      <c r="E511" s="40" t="s">
        <v>190</v>
      </c>
      <c r="F511" s="40"/>
      <c r="AA511" s="23"/>
      <c r="AB511" s="19"/>
      <c r="AE511" s="48"/>
      <c r="AF511" s="49"/>
      <c r="AG511" s="53"/>
      <c r="AH511" s="54"/>
      <c r="AI511" s="58"/>
    </row>
    <row r="512" spans="1:35" ht="12" customHeight="1" x14ac:dyDescent="0.2">
      <c r="A512" s="9"/>
      <c r="B512" s="9"/>
      <c r="C512" s="119"/>
      <c r="D512" s="119"/>
      <c r="E512" s="119"/>
      <c r="F512" s="119"/>
      <c r="AA512" s="23"/>
      <c r="AB512" s="19"/>
      <c r="AE512" s="48"/>
      <c r="AF512" s="49"/>
      <c r="AG512" s="53"/>
      <c r="AH512" s="54"/>
      <c r="AI512" s="58"/>
    </row>
    <row r="513" spans="1:35" ht="12.75" customHeight="1" x14ac:dyDescent="0.2">
      <c r="A513" s="9"/>
      <c r="B513" s="9"/>
      <c r="C513" s="119"/>
      <c r="D513" s="119"/>
      <c r="E513" s="103">
        <v>1</v>
      </c>
      <c r="F513" s="103"/>
      <c r="AA513" s="23"/>
      <c r="AB513" s="19"/>
      <c r="AE513" s="48"/>
      <c r="AF513" s="49"/>
      <c r="AG513" s="53"/>
      <c r="AH513" s="54"/>
      <c r="AI513" s="58"/>
    </row>
    <row r="514" spans="1:35" ht="12" customHeight="1" x14ac:dyDescent="0.2">
      <c r="A514" s="9" t="s">
        <v>176</v>
      </c>
      <c r="B514" s="9"/>
      <c r="C514" s="119"/>
      <c r="D514" s="93">
        <v>5700</v>
      </c>
      <c r="E514" s="108"/>
      <c r="F514" s="119"/>
      <c r="AA514" s="23">
        <f>$AA$1</f>
        <v>0</v>
      </c>
      <c r="AB514" s="19">
        <f>$AB$1</f>
        <v>2017</v>
      </c>
      <c r="AC514" s="48" t="s">
        <v>1</v>
      </c>
      <c r="AD514" s="31">
        <v>5700</v>
      </c>
      <c r="AE514" s="48" t="s">
        <v>254</v>
      </c>
      <c r="AF514" s="46">
        <f>E514</f>
        <v>0</v>
      </c>
      <c r="AG514" s="53"/>
      <c r="AH514" s="54"/>
      <c r="AI514" s="58"/>
    </row>
    <row r="515" spans="1:35" ht="12.75" customHeight="1" x14ac:dyDescent="0.2">
      <c r="A515" s="9" t="s">
        <v>177</v>
      </c>
      <c r="B515" s="9"/>
      <c r="C515" s="119"/>
      <c r="D515" s="93">
        <v>5710</v>
      </c>
      <c r="E515" s="108"/>
      <c r="F515" s="119"/>
      <c r="AA515" s="23">
        <f>$AA$1</f>
        <v>0</v>
      </c>
      <c r="AB515" s="19">
        <f>$AB$1</f>
        <v>2017</v>
      </c>
      <c r="AC515" s="48" t="s">
        <v>1</v>
      </c>
      <c r="AD515" s="31">
        <v>5710</v>
      </c>
      <c r="AE515" s="48" t="s">
        <v>254</v>
      </c>
      <c r="AF515" s="46">
        <f>E515</f>
        <v>0</v>
      </c>
      <c r="AG515" s="53"/>
      <c r="AH515" s="54"/>
      <c r="AI515" s="58"/>
    </row>
    <row r="516" spans="1:35" ht="12.75" customHeight="1" x14ac:dyDescent="0.2">
      <c r="A516" s="9" t="s">
        <v>178</v>
      </c>
      <c r="B516" s="9"/>
      <c r="C516" s="119"/>
      <c r="D516" s="93">
        <v>5720</v>
      </c>
      <c r="E516" s="108"/>
      <c r="F516" s="119"/>
      <c r="AA516" s="23">
        <f>$AA$1</f>
        <v>0</v>
      </c>
      <c r="AB516" s="19">
        <f>$AB$1</f>
        <v>2017</v>
      </c>
      <c r="AC516" s="48" t="s">
        <v>1</v>
      </c>
      <c r="AD516" s="31">
        <v>5720</v>
      </c>
      <c r="AE516" s="48" t="s">
        <v>254</v>
      </c>
      <c r="AF516" s="46">
        <f>E516</f>
        <v>0</v>
      </c>
      <c r="AG516" s="53"/>
      <c r="AH516" s="54"/>
      <c r="AI516" s="58"/>
    </row>
    <row r="517" spans="1:35" ht="12" customHeight="1" x14ac:dyDescent="0.2">
      <c r="A517" s="9" t="s">
        <v>179</v>
      </c>
      <c r="B517" s="9"/>
      <c r="C517" s="119"/>
      <c r="D517" s="93">
        <v>5730</v>
      </c>
      <c r="E517" s="108"/>
      <c r="F517" s="119"/>
      <c r="AA517" s="23">
        <f>$AA$1</f>
        <v>0</v>
      </c>
      <c r="AB517" s="19">
        <f>$AB$1</f>
        <v>2017</v>
      </c>
      <c r="AC517" s="48" t="s">
        <v>1</v>
      </c>
      <c r="AD517" s="31">
        <v>5730</v>
      </c>
      <c r="AE517" s="48" t="s">
        <v>254</v>
      </c>
      <c r="AF517" s="46">
        <f>E517</f>
        <v>0</v>
      </c>
      <c r="AG517" s="53"/>
      <c r="AH517" s="54"/>
      <c r="AI517" s="57"/>
    </row>
    <row r="518" spans="1:35" ht="12" customHeight="1" x14ac:dyDescent="0.2">
      <c r="A518" s="9"/>
      <c r="B518" s="9"/>
      <c r="C518" s="69"/>
      <c r="D518" s="69"/>
      <c r="E518" s="69"/>
      <c r="F518" s="69"/>
      <c r="AA518" s="23"/>
      <c r="AB518" s="19"/>
      <c r="AC518" s="48"/>
      <c r="AD518" s="55"/>
      <c r="AE518" s="48"/>
      <c r="AI518" s="21"/>
    </row>
    <row r="519" spans="1:35" ht="12" customHeight="1" x14ac:dyDescent="0.2">
      <c r="A519" s="69"/>
      <c r="B519" s="69"/>
      <c r="C519" s="69"/>
      <c r="D519" s="69"/>
      <c r="E519" s="69"/>
      <c r="F519" s="69"/>
      <c r="AA519" s="23"/>
      <c r="AB519" s="19"/>
      <c r="AC519" s="48"/>
      <c r="AD519" s="55"/>
      <c r="AE519" s="48"/>
      <c r="AI519" s="21"/>
    </row>
    <row r="520" spans="1:35" ht="12" customHeight="1" x14ac:dyDescent="0.2">
      <c r="A520" s="69"/>
      <c r="B520" s="69"/>
      <c r="C520" s="69"/>
      <c r="D520" s="69"/>
      <c r="E520" s="69"/>
      <c r="F520" s="69"/>
      <c r="AA520" s="23"/>
      <c r="AB520" s="19"/>
      <c r="AC520" s="48"/>
      <c r="AD520" s="55"/>
      <c r="AE520" s="48"/>
      <c r="AI520" s="21"/>
    </row>
    <row r="521" spans="1:35" ht="12" customHeight="1" x14ac:dyDescent="0.2">
      <c r="A521" s="69"/>
      <c r="B521" s="69"/>
      <c r="C521" s="69"/>
      <c r="D521" s="69"/>
      <c r="E521" s="69"/>
      <c r="F521" s="69"/>
      <c r="AA521" s="23"/>
      <c r="AB521" s="19"/>
      <c r="AC521" s="48"/>
      <c r="AD521" s="55"/>
      <c r="AE521" s="48"/>
    </row>
    <row r="522" spans="1:35" ht="12" customHeight="1" x14ac:dyDescent="0.2">
      <c r="A522" s="125"/>
      <c r="B522" s="7"/>
      <c r="C522" s="69"/>
      <c r="D522" s="69"/>
      <c r="E522" s="69"/>
      <c r="F522" s="69"/>
      <c r="AA522" s="23"/>
      <c r="AB522" s="19"/>
      <c r="AC522" s="48"/>
      <c r="AD522" s="55"/>
      <c r="AE522" s="48"/>
    </row>
    <row r="523" spans="1:35" ht="12" customHeight="1" x14ac:dyDescent="0.2">
      <c r="A523" s="125"/>
      <c r="B523" s="7"/>
      <c r="C523" s="69"/>
      <c r="D523" s="69"/>
      <c r="E523" s="69"/>
      <c r="F523" s="69"/>
      <c r="AA523" s="23"/>
      <c r="AB523" s="19"/>
      <c r="AC523" s="48"/>
      <c r="AD523" s="55"/>
      <c r="AE523" s="48"/>
    </row>
    <row r="524" spans="1:35" s="61" customFormat="1" ht="12" customHeight="1" x14ac:dyDescent="0.2">
      <c r="A524" s="9" t="s">
        <v>328</v>
      </c>
      <c r="B524" s="7"/>
      <c r="C524" s="69"/>
      <c r="D524" s="126"/>
      <c r="E524" s="69"/>
      <c r="F524" s="69"/>
      <c r="G524" s="127"/>
      <c r="H524" s="76"/>
      <c r="AA524" s="65">
        <f>$AA$1</f>
        <v>0</v>
      </c>
      <c r="AB524" s="6">
        <f>$AB$1</f>
        <v>2017</v>
      </c>
      <c r="AC524" s="128"/>
      <c r="AD524" s="129"/>
      <c r="AE524" s="128"/>
      <c r="AF524" s="130">
        <f>D524</f>
        <v>0</v>
      </c>
      <c r="AG524" s="6"/>
      <c r="AH524" s="6"/>
      <c r="AI524" s="6"/>
    </row>
    <row r="525" spans="1:35" ht="12" customHeight="1" x14ac:dyDescent="0.2">
      <c r="A525" s="19"/>
      <c r="B525" s="19"/>
      <c r="C525" s="21"/>
      <c r="D525" s="21"/>
      <c r="E525" s="21"/>
      <c r="F525" s="21"/>
      <c r="AC525" s="48"/>
      <c r="AD525" s="55"/>
      <c r="AE525" s="48"/>
    </row>
    <row r="526" spans="1:35" ht="12" customHeight="1" x14ac:dyDescent="0.2">
      <c r="A526" s="38" t="s">
        <v>170</v>
      </c>
      <c r="B526" s="35"/>
      <c r="C526" s="36"/>
      <c r="D526" s="36"/>
      <c r="E526" s="36"/>
      <c r="F526" s="21"/>
      <c r="AC526" s="48"/>
      <c r="AD526" s="55"/>
      <c r="AE526" s="48"/>
    </row>
    <row r="527" spans="1:35" ht="12.75" x14ac:dyDescent="0.2">
      <c r="A527" s="19" t="str">
        <f>IF($C$59&gt;0,"Line 0060 Column 1 must be a negative value","")</f>
        <v/>
      </c>
      <c r="B527" s="19"/>
      <c r="C527" s="21"/>
      <c r="D527" s="21"/>
      <c r="E527" s="21"/>
      <c r="F527" s="21"/>
      <c r="AA527" s="23"/>
      <c r="AB527" s="19"/>
      <c r="AC527" s="41" t="s">
        <v>1</v>
      </c>
      <c r="AD527" s="42">
        <v>1150</v>
      </c>
      <c r="AE527" s="41" t="s">
        <v>244</v>
      </c>
      <c r="AG527" s="21"/>
    </row>
    <row r="528" spans="1:35" ht="12" customHeight="1" x14ac:dyDescent="0.2">
      <c r="A528" s="19" t="str">
        <f>IF(C84&lt;&gt;$E$431,"Line 0350 must equal Line 3450 Column 3","")</f>
        <v/>
      </c>
      <c r="B528" s="19"/>
      <c r="C528" s="21"/>
      <c r="D528" s="21"/>
      <c r="E528" s="21"/>
      <c r="F528" s="21"/>
      <c r="AA528" s="23"/>
      <c r="AB528" s="19"/>
      <c r="AC528" s="41" t="s">
        <v>1</v>
      </c>
      <c r="AD528" s="42">
        <v>1160</v>
      </c>
      <c r="AE528" s="41" t="s">
        <v>244</v>
      </c>
      <c r="AG528" s="21">
        <f>E149</f>
        <v>0</v>
      </c>
    </row>
    <row r="529" spans="1:33" ht="12.75" customHeight="1" x14ac:dyDescent="0.2">
      <c r="A529" s="19" t="str">
        <f>IF($C$196&lt;&gt;$C$232,"Line 1980 Column 1 must equal Line 1140 Column 1","")</f>
        <v/>
      </c>
      <c r="B529" s="19"/>
      <c r="C529" s="21"/>
      <c r="D529" s="21"/>
      <c r="E529" s="21"/>
      <c r="F529" s="21"/>
      <c r="AA529" s="23">
        <f t="shared" ref="AA529:AA582" si="66">$AA$1</f>
        <v>0</v>
      </c>
      <c r="AB529" s="19">
        <f t="shared" ref="AB529:AB574" si="67">$AB$1</f>
        <v>2017</v>
      </c>
      <c r="AC529" s="41" t="s">
        <v>1</v>
      </c>
      <c r="AD529" s="42">
        <v>1170</v>
      </c>
      <c r="AE529" s="41" t="s">
        <v>244</v>
      </c>
      <c r="AG529" s="50">
        <f>E150</f>
        <v>0</v>
      </c>
    </row>
    <row r="530" spans="1:33" ht="12.75" customHeight="1" x14ac:dyDescent="0.2">
      <c r="A530" s="19" t="str">
        <f>IF($C$250&lt;&gt;$E$196,"Line 2140 Column 1 must equal Line 1580 Column 2","")</f>
        <v/>
      </c>
      <c r="B530" s="19"/>
      <c r="C530" s="21"/>
      <c r="D530" s="21"/>
      <c r="E530" s="21"/>
      <c r="F530" s="21"/>
      <c r="AA530" s="23">
        <f t="shared" si="66"/>
        <v>0</v>
      </c>
      <c r="AB530" s="19">
        <f t="shared" si="67"/>
        <v>2017</v>
      </c>
      <c r="AC530" s="41" t="s">
        <v>1</v>
      </c>
      <c r="AD530" s="42">
        <v>1180</v>
      </c>
      <c r="AE530" s="41" t="s">
        <v>244</v>
      </c>
      <c r="AG530" s="50">
        <f>E151</f>
        <v>0</v>
      </c>
    </row>
    <row r="531" spans="1:33" ht="12.75" customHeight="1" x14ac:dyDescent="0.2">
      <c r="A531" s="19" t="str">
        <f>IF($C$252&lt;&gt;$E$198,"Line 2150 Column 1 must equal Line 1590 Column 2","")</f>
        <v/>
      </c>
      <c r="B531" s="19"/>
      <c r="C531" s="21"/>
      <c r="D531" s="21"/>
      <c r="E531" s="21"/>
      <c r="F531" s="21"/>
      <c r="AA531" s="23">
        <f t="shared" si="66"/>
        <v>0</v>
      </c>
      <c r="AB531" s="19">
        <f t="shared" si="67"/>
        <v>2017</v>
      </c>
      <c r="AC531" s="41" t="s">
        <v>1</v>
      </c>
      <c r="AD531" s="42">
        <v>1190</v>
      </c>
      <c r="AE531" s="41" t="s">
        <v>244</v>
      </c>
      <c r="AG531" s="50">
        <f>E152</f>
        <v>0</v>
      </c>
    </row>
    <row r="532" spans="1:33" ht="12.75" customHeight="1" x14ac:dyDescent="0.2">
      <c r="A532" s="19" t="str">
        <f>IF((SUM($D$524,$E$368)-$F$368)&lt;&gt;$D$431,"Prior Year's Line 3450 Column 2 plus Current Year's Line 3120 Column 3 less  Line 3120 Column 4 must equal Line 3450 Column 2","")</f>
        <v/>
      </c>
      <c r="B532" s="19"/>
      <c r="C532" s="21"/>
      <c r="D532" s="21"/>
      <c r="E532" s="21"/>
      <c r="F532" s="21"/>
      <c r="AA532" s="23">
        <f t="shared" si="66"/>
        <v>0</v>
      </c>
      <c r="AB532" s="19">
        <f t="shared" si="67"/>
        <v>2017</v>
      </c>
      <c r="AC532" s="41" t="s">
        <v>1</v>
      </c>
      <c r="AD532" s="42">
        <v>1200</v>
      </c>
      <c r="AE532" s="41" t="s">
        <v>244</v>
      </c>
      <c r="AG532" s="50"/>
    </row>
    <row r="533" spans="1:33" ht="12.75" customHeight="1" x14ac:dyDescent="0.2">
      <c r="A533" s="19" t="str">
        <f>IF($D$394&lt;&gt;($D$368+$C$368),"Line 3260 Column 2 must equal Line 3120 Columns 1 and 2","")</f>
        <v/>
      </c>
      <c r="B533" s="19"/>
      <c r="C533" s="21"/>
      <c r="D533" s="21"/>
      <c r="E533" s="21"/>
      <c r="F533" s="21"/>
      <c r="AA533" s="23">
        <f t="shared" si="66"/>
        <v>0</v>
      </c>
      <c r="AB533" s="19">
        <f t="shared" si="67"/>
        <v>2017</v>
      </c>
      <c r="AC533" s="41" t="s">
        <v>1</v>
      </c>
      <c r="AD533" s="42">
        <v>1210</v>
      </c>
      <c r="AE533" s="41" t="s">
        <v>244</v>
      </c>
      <c r="AG533" s="50">
        <f t="shared" ref="AG533:AG538" si="68">E154</f>
        <v>0</v>
      </c>
    </row>
    <row r="534" spans="1:33" ht="12" customHeight="1" x14ac:dyDescent="0.2">
      <c r="A534" s="19" t="str">
        <f>IF($C$443&lt;&gt;$C$431,"Line 3620 Column 1 must equal Line 3450 Column 1","")</f>
        <v/>
      </c>
      <c r="B534" s="19"/>
      <c r="C534" s="21"/>
      <c r="D534" s="21"/>
      <c r="E534" s="21"/>
      <c r="F534" s="21"/>
      <c r="AA534" s="23">
        <f t="shared" si="66"/>
        <v>0</v>
      </c>
      <c r="AB534" s="19">
        <f t="shared" si="67"/>
        <v>2017</v>
      </c>
      <c r="AC534" s="41" t="s">
        <v>1</v>
      </c>
      <c r="AD534" s="42">
        <v>1220</v>
      </c>
      <c r="AE534" s="41" t="s">
        <v>244</v>
      </c>
      <c r="AG534" s="50">
        <f t="shared" si="68"/>
        <v>0</v>
      </c>
    </row>
    <row r="535" spans="1:33" ht="12" customHeight="1" x14ac:dyDescent="0.2">
      <c r="A535" s="19" t="str">
        <f>IF($D$443&lt;&gt;$D$431,"Line 3620 Column 2 must equal Line 3450 Column 2","")</f>
        <v/>
      </c>
      <c r="B535" s="19"/>
      <c r="C535" s="21"/>
      <c r="D535" s="21"/>
      <c r="E535" s="21"/>
      <c r="F535" s="21"/>
      <c r="AA535" s="23">
        <f t="shared" si="66"/>
        <v>0</v>
      </c>
      <c r="AB535" s="19">
        <f t="shared" si="67"/>
        <v>2017</v>
      </c>
      <c r="AC535" s="41" t="s">
        <v>1</v>
      </c>
      <c r="AD535" s="42">
        <v>1230</v>
      </c>
      <c r="AE535" s="41" t="s">
        <v>244</v>
      </c>
      <c r="AG535" s="50">
        <f t="shared" si="68"/>
        <v>0</v>
      </c>
    </row>
    <row r="536" spans="1:33" ht="12" customHeight="1" x14ac:dyDescent="0.2">
      <c r="A536" s="19" t="str">
        <f>IF($C$455&lt;&gt;$C$431,"Line 3770 Column 1 must equal Line 3450 Column 1","")</f>
        <v/>
      </c>
      <c r="B536" s="19"/>
      <c r="C536" s="21"/>
      <c r="D536" s="21"/>
      <c r="E536" s="21"/>
      <c r="F536" s="21"/>
      <c r="AA536" s="23">
        <f t="shared" si="66"/>
        <v>0</v>
      </c>
      <c r="AB536" s="19">
        <f t="shared" si="67"/>
        <v>2017</v>
      </c>
      <c r="AC536" s="41" t="s">
        <v>1</v>
      </c>
      <c r="AD536" s="42">
        <v>1240</v>
      </c>
      <c r="AE536" s="41" t="s">
        <v>244</v>
      </c>
      <c r="AG536" s="50">
        <f t="shared" si="68"/>
        <v>0</v>
      </c>
    </row>
    <row r="537" spans="1:33" ht="12" customHeight="1" x14ac:dyDescent="0.2">
      <c r="A537" s="19" t="str">
        <f>IF($D$455&lt;&gt;$D$431,"Line 3770 Column 2 must equal Line 3450 Column 2","")</f>
        <v/>
      </c>
      <c r="B537" s="19"/>
      <c r="C537" s="21"/>
      <c r="D537" s="21"/>
      <c r="E537" s="21"/>
      <c r="F537" s="21"/>
      <c r="AA537" s="23">
        <f t="shared" si="66"/>
        <v>0</v>
      </c>
      <c r="AB537" s="19">
        <f t="shared" si="67"/>
        <v>2017</v>
      </c>
      <c r="AC537" s="41" t="s">
        <v>1</v>
      </c>
      <c r="AD537" s="42">
        <v>1250</v>
      </c>
      <c r="AE537" s="41" t="s">
        <v>244</v>
      </c>
      <c r="AG537" s="50">
        <f t="shared" si="68"/>
        <v>0</v>
      </c>
    </row>
    <row r="538" spans="1:33" ht="12" customHeight="1" x14ac:dyDescent="0.2">
      <c r="A538" s="19" t="str">
        <f>IF($C$508&lt;&gt;$D$483,"Line 4240 Column 1 must equal Line 4000 Column 2","")</f>
        <v/>
      </c>
      <c r="B538" s="19"/>
      <c r="C538" s="21"/>
      <c r="D538" s="21"/>
      <c r="E538" s="21"/>
      <c r="F538" s="21"/>
      <c r="AA538" s="23">
        <f t="shared" si="66"/>
        <v>0</v>
      </c>
      <c r="AB538" s="19">
        <f t="shared" si="67"/>
        <v>2017</v>
      </c>
      <c r="AC538" s="41" t="s">
        <v>1</v>
      </c>
      <c r="AD538" s="42">
        <v>1260</v>
      </c>
      <c r="AE538" s="41" t="s">
        <v>244</v>
      </c>
      <c r="AG538" s="50">
        <f t="shared" si="68"/>
        <v>0</v>
      </c>
    </row>
    <row r="539" spans="1:33" ht="12.75" x14ac:dyDescent="0.2">
      <c r="A539" s="134"/>
      <c r="B539" s="134"/>
      <c r="C539" s="135"/>
      <c r="D539" s="135"/>
      <c r="E539" s="135"/>
      <c r="F539" s="135"/>
      <c r="AA539" s="23">
        <f t="shared" si="66"/>
        <v>0</v>
      </c>
      <c r="AB539" s="19">
        <f t="shared" si="67"/>
        <v>2017</v>
      </c>
      <c r="AC539" s="41" t="s">
        <v>1</v>
      </c>
      <c r="AD539" s="42">
        <v>1270</v>
      </c>
      <c r="AE539" s="41" t="s">
        <v>244</v>
      </c>
      <c r="AG539" s="50"/>
    </row>
    <row r="540" spans="1:33" ht="12.75" x14ac:dyDescent="0.2">
      <c r="A540" s="134"/>
      <c r="B540" s="134"/>
      <c r="C540" s="135"/>
      <c r="D540" s="135"/>
      <c r="E540" s="135"/>
      <c r="F540" s="135"/>
      <c r="AA540" s="23">
        <f t="shared" si="66"/>
        <v>0</v>
      </c>
      <c r="AB540" s="19">
        <f t="shared" si="67"/>
        <v>2017</v>
      </c>
      <c r="AC540" s="41" t="s">
        <v>1</v>
      </c>
      <c r="AD540" s="42">
        <v>1280</v>
      </c>
      <c r="AE540" s="41" t="s">
        <v>244</v>
      </c>
      <c r="AG540" s="50">
        <f t="shared" ref="AG540:AG545" si="69">E161</f>
        <v>0</v>
      </c>
    </row>
    <row r="541" spans="1:33" ht="12.75" x14ac:dyDescent="0.2">
      <c r="A541" s="134"/>
      <c r="B541" s="134"/>
      <c r="C541" s="135"/>
      <c r="D541" s="135"/>
      <c r="E541" s="135"/>
      <c r="F541" s="135"/>
      <c r="AA541" s="23">
        <f t="shared" si="66"/>
        <v>0</v>
      </c>
      <c r="AB541" s="19">
        <f t="shared" si="67"/>
        <v>2017</v>
      </c>
      <c r="AC541" s="41" t="s">
        <v>1</v>
      </c>
      <c r="AD541" s="42">
        <v>1290</v>
      </c>
      <c r="AE541" s="41" t="s">
        <v>244</v>
      </c>
      <c r="AG541" s="50">
        <f t="shared" si="69"/>
        <v>0</v>
      </c>
    </row>
    <row r="542" spans="1:33" ht="12.75" x14ac:dyDescent="0.2">
      <c r="A542" s="134"/>
      <c r="B542" s="134"/>
      <c r="C542" s="135"/>
      <c r="D542" s="135"/>
      <c r="E542" s="135"/>
      <c r="F542" s="135"/>
      <c r="AA542" s="23">
        <f t="shared" si="66"/>
        <v>0</v>
      </c>
      <c r="AB542" s="19">
        <f t="shared" si="67"/>
        <v>2017</v>
      </c>
      <c r="AC542" s="41" t="s">
        <v>1</v>
      </c>
      <c r="AD542" s="42">
        <v>1300</v>
      </c>
      <c r="AE542" s="41" t="s">
        <v>244</v>
      </c>
      <c r="AG542" s="50">
        <f t="shared" si="69"/>
        <v>0</v>
      </c>
    </row>
    <row r="543" spans="1:33" ht="12" customHeight="1" x14ac:dyDescent="0.2">
      <c r="A543" s="19" t="str">
        <f>IF($F$419&lt;&gt;$E$131,"Line 3400 Column 4 must equal Line 0525 Column 3","")</f>
        <v/>
      </c>
      <c r="B543" s="19"/>
      <c r="C543" s="21"/>
      <c r="D543" s="21"/>
      <c r="E543" s="21"/>
      <c r="F543" s="21"/>
      <c r="AA543" s="23">
        <f t="shared" si="66"/>
        <v>0</v>
      </c>
      <c r="AB543" s="19">
        <f t="shared" si="67"/>
        <v>2017</v>
      </c>
      <c r="AC543" s="41" t="s">
        <v>1</v>
      </c>
      <c r="AD543" s="42">
        <v>1310</v>
      </c>
      <c r="AE543" s="41" t="s">
        <v>244</v>
      </c>
      <c r="AG543" s="50">
        <f t="shared" si="69"/>
        <v>0</v>
      </c>
    </row>
    <row r="544" spans="1:33" ht="12" customHeight="1" x14ac:dyDescent="0.2">
      <c r="A544" s="19" t="str">
        <f>IF($F$415&lt;&gt;$C$94,"Line 3340 Column 4 must equal Line 0400","")</f>
        <v/>
      </c>
      <c r="B544" s="19"/>
      <c r="C544" s="21"/>
      <c r="D544" s="21"/>
      <c r="E544" s="21"/>
      <c r="F544" s="21"/>
      <c r="AA544" s="23">
        <f t="shared" si="66"/>
        <v>0</v>
      </c>
      <c r="AB544" s="19">
        <f t="shared" si="67"/>
        <v>2017</v>
      </c>
      <c r="AC544" s="41" t="s">
        <v>1</v>
      </c>
      <c r="AD544" s="42">
        <v>1320</v>
      </c>
      <c r="AE544" s="41" t="s">
        <v>244</v>
      </c>
      <c r="AG544" s="50">
        <f t="shared" si="69"/>
        <v>0</v>
      </c>
    </row>
    <row r="545" spans="1:35" ht="12" customHeight="1" x14ac:dyDescent="0.2">
      <c r="A545" s="19" t="str">
        <f>IF($F$131&lt;&gt;$C$101,"Line 0525 Column 4 must equal Line 0450","")</f>
        <v/>
      </c>
      <c r="B545" s="19"/>
      <c r="C545" s="21"/>
      <c r="D545" s="21"/>
      <c r="E545" s="21"/>
      <c r="F545" s="21"/>
      <c r="AA545" s="23">
        <f t="shared" si="66"/>
        <v>0</v>
      </c>
      <c r="AB545" s="19">
        <f t="shared" si="67"/>
        <v>2017</v>
      </c>
      <c r="AC545" s="41" t="s">
        <v>1</v>
      </c>
      <c r="AD545" s="42">
        <v>1330</v>
      </c>
      <c r="AE545" s="41" t="s">
        <v>244</v>
      </c>
      <c r="AG545" s="50">
        <f t="shared" si="69"/>
        <v>0</v>
      </c>
    </row>
    <row r="546" spans="1:35" ht="12" customHeight="1" x14ac:dyDescent="0.2">
      <c r="A546" s="19" t="str">
        <f>IF(C116+D116&lt;&gt;0,"Line 0511 must net to zero","")</f>
        <v/>
      </c>
      <c r="B546" s="19"/>
      <c r="C546" s="21"/>
      <c r="D546" s="21"/>
      <c r="E546" s="21"/>
      <c r="F546" s="21"/>
      <c r="AA546" s="23">
        <f t="shared" si="66"/>
        <v>0</v>
      </c>
      <c r="AB546" s="19">
        <f t="shared" si="67"/>
        <v>2017</v>
      </c>
      <c r="AC546" s="41" t="s">
        <v>1</v>
      </c>
      <c r="AD546" s="42">
        <v>1340</v>
      </c>
      <c r="AE546" s="41" t="s">
        <v>244</v>
      </c>
      <c r="AG546" s="50"/>
    </row>
    <row r="547" spans="1:35" ht="12" customHeight="1" x14ac:dyDescent="0.2">
      <c r="A547" s="19" t="str">
        <f>IF(C117+D117&lt;&gt;0,"Line 0512 must net to zero","")</f>
        <v/>
      </c>
      <c r="B547" s="19"/>
      <c r="C547" s="21"/>
      <c r="D547" s="21"/>
      <c r="E547" s="21"/>
      <c r="F547" s="21"/>
      <c r="AA547" s="23">
        <f t="shared" si="66"/>
        <v>0</v>
      </c>
      <c r="AB547" s="19">
        <f t="shared" si="67"/>
        <v>2017</v>
      </c>
      <c r="AC547" s="41" t="s">
        <v>1</v>
      </c>
      <c r="AD547" s="42">
        <v>1350</v>
      </c>
      <c r="AE547" s="41" t="s">
        <v>244</v>
      </c>
      <c r="AG547" s="50">
        <f>E168</f>
        <v>0</v>
      </c>
    </row>
    <row r="548" spans="1:35" ht="12" customHeight="1" x14ac:dyDescent="0.2">
      <c r="A548" s="19" t="str">
        <f>IF(D118+E118&lt;&gt;0,"Line 0513 must net to zero","")</f>
        <v/>
      </c>
      <c r="B548" s="19"/>
      <c r="C548" s="21"/>
      <c r="D548" s="21"/>
      <c r="E548" s="21"/>
      <c r="F548" s="21"/>
      <c r="AA548" s="23">
        <f t="shared" si="66"/>
        <v>0</v>
      </c>
      <c r="AB548" s="19">
        <f t="shared" si="67"/>
        <v>2017</v>
      </c>
      <c r="AC548" s="41" t="s">
        <v>1</v>
      </c>
      <c r="AD548" s="42">
        <v>1360</v>
      </c>
      <c r="AE548" s="41" t="s">
        <v>244</v>
      </c>
      <c r="AG548" s="50">
        <f>E169</f>
        <v>0</v>
      </c>
    </row>
    <row r="549" spans="1:35" ht="12" customHeight="1" x14ac:dyDescent="0.2">
      <c r="A549" s="19" t="str">
        <f>IF(C120+E120&lt;&gt;0,"Line 0514 must net to zero","")</f>
        <v/>
      </c>
      <c r="B549" s="19"/>
      <c r="C549" s="21"/>
      <c r="D549" s="21"/>
      <c r="E549" s="21"/>
      <c r="F549" s="21"/>
      <c r="AA549" s="23">
        <f t="shared" si="66"/>
        <v>0</v>
      </c>
      <c r="AB549" s="19">
        <f t="shared" si="67"/>
        <v>2017</v>
      </c>
      <c r="AC549" s="41" t="s">
        <v>1</v>
      </c>
      <c r="AD549" s="42">
        <v>1370</v>
      </c>
      <c r="AE549" s="41" t="s">
        <v>244</v>
      </c>
      <c r="AG549" s="50">
        <f>E170</f>
        <v>0</v>
      </c>
    </row>
    <row r="550" spans="1:35" ht="12" customHeight="1" x14ac:dyDescent="0.2">
      <c r="A550" s="26" t="str">
        <f>IF(C121+E121&lt;&gt;0,"Line 0516 must net to zero","")</f>
        <v/>
      </c>
      <c r="B550" s="26"/>
      <c r="C550" s="22"/>
      <c r="D550" s="22"/>
      <c r="E550" s="22"/>
      <c r="F550" s="22"/>
      <c r="AA550" s="23">
        <f t="shared" si="66"/>
        <v>0</v>
      </c>
      <c r="AB550" s="19">
        <f t="shared" si="67"/>
        <v>2017</v>
      </c>
      <c r="AC550" s="41" t="s">
        <v>1</v>
      </c>
      <c r="AD550" s="42">
        <v>1380</v>
      </c>
      <c r="AE550" s="41" t="s">
        <v>244</v>
      </c>
      <c r="AG550" s="50">
        <f>E171</f>
        <v>0</v>
      </c>
    </row>
    <row r="551" spans="1:35" ht="12" customHeight="1" x14ac:dyDescent="0.2">
      <c r="A551" s="26" t="str">
        <f>IF(C122+E122&lt;&gt;0,"Line 0517 must net to zero","")</f>
        <v/>
      </c>
      <c r="B551" s="26"/>
      <c r="C551" s="22"/>
      <c r="D551" s="22"/>
      <c r="E551" s="22"/>
      <c r="F551" s="22"/>
      <c r="AA551" s="23">
        <f t="shared" si="66"/>
        <v>0</v>
      </c>
      <c r="AB551" s="19">
        <f t="shared" si="67"/>
        <v>2017</v>
      </c>
      <c r="AC551" s="41" t="s">
        <v>1</v>
      </c>
      <c r="AD551" s="42">
        <v>1390</v>
      </c>
      <c r="AE551" s="41" t="s">
        <v>244</v>
      </c>
      <c r="AG551" s="50"/>
    </row>
    <row r="552" spans="1:35" ht="12" customHeight="1" x14ac:dyDescent="0.2">
      <c r="A552" s="26" t="str">
        <f>IF(C123+E123&lt;&gt;0,"Line 0518 must net to zero","")</f>
        <v/>
      </c>
      <c r="B552" s="26"/>
      <c r="C552" s="22"/>
      <c r="D552" s="22"/>
      <c r="E552" s="22"/>
      <c r="F552" s="22"/>
      <c r="AA552" s="23">
        <f t="shared" si="66"/>
        <v>0</v>
      </c>
      <c r="AB552" s="19">
        <f t="shared" si="67"/>
        <v>2017</v>
      </c>
      <c r="AC552" s="41" t="s">
        <v>1</v>
      </c>
      <c r="AD552" s="42">
        <v>1400</v>
      </c>
      <c r="AE552" s="41" t="s">
        <v>244</v>
      </c>
      <c r="AG552" s="50">
        <f>E173</f>
        <v>0</v>
      </c>
    </row>
    <row r="553" spans="1:35" ht="12" customHeight="1" x14ac:dyDescent="0.2">
      <c r="A553" s="26" t="str">
        <f>IF(C126+E126&lt;&gt;0,"Line 0521 must net to zero","")</f>
        <v/>
      </c>
      <c r="B553" s="26"/>
      <c r="C553" s="22"/>
      <c r="D553" s="22"/>
      <c r="E553" s="22"/>
      <c r="F553" s="22"/>
      <c r="AA553" s="23">
        <f t="shared" si="66"/>
        <v>0</v>
      </c>
      <c r="AB553" s="19">
        <f t="shared" si="67"/>
        <v>2017</v>
      </c>
      <c r="AC553" s="41" t="s">
        <v>1</v>
      </c>
      <c r="AD553" s="42">
        <v>1410</v>
      </c>
      <c r="AE553" s="41" t="s">
        <v>244</v>
      </c>
      <c r="AG553" s="50">
        <f>E174</f>
        <v>0</v>
      </c>
    </row>
    <row r="554" spans="1:35" ht="12" customHeight="1" x14ac:dyDescent="0.2">
      <c r="A554" s="26" t="str">
        <f>IF(E125+E127&lt;&gt;0,"LT Debt issued and Capital Debt Used for TCA must net to zero","")</f>
        <v/>
      </c>
      <c r="B554" s="26"/>
      <c r="C554" s="22"/>
      <c r="D554" s="22"/>
      <c r="E554" s="22"/>
      <c r="F554" s="22"/>
      <c r="AA554" s="23">
        <f t="shared" si="66"/>
        <v>0</v>
      </c>
      <c r="AB554" s="19">
        <f t="shared" si="67"/>
        <v>2017</v>
      </c>
      <c r="AC554" s="41" t="s">
        <v>1</v>
      </c>
      <c r="AD554" s="42">
        <v>1420</v>
      </c>
      <c r="AE554" s="41" t="s">
        <v>244</v>
      </c>
      <c r="AG554" s="177">
        <f>E175</f>
        <v>0</v>
      </c>
    </row>
    <row r="555" spans="1:35" ht="12" customHeight="1" x14ac:dyDescent="0.2">
      <c r="AA555" s="23">
        <f t="shared" si="66"/>
        <v>0</v>
      </c>
      <c r="AB555" s="31">
        <f t="shared" si="67"/>
        <v>2017</v>
      </c>
      <c r="AC555" s="41" t="s">
        <v>1</v>
      </c>
      <c r="AD555" s="42">
        <v>1430</v>
      </c>
      <c r="AE555" s="41" t="s">
        <v>244</v>
      </c>
      <c r="AF555" s="31"/>
      <c r="AG555" s="177">
        <f>E176</f>
        <v>0</v>
      </c>
    </row>
    <row r="556" spans="1:35" ht="12" customHeight="1" x14ac:dyDescent="0.2">
      <c r="A556" s="26" t="str">
        <f>IF(C413&gt;0,,"line 3330 - beginning accumulated ammortization must be recorded")</f>
        <v>line 3330 - beginning accumulated ammortization must be recorded</v>
      </c>
      <c r="B556" s="26"/>
      <c r="C556" s="22"/>
      <c r="D556" s="22"/>
      <c r="E556" s="22"/>
      <c r="F556" s="22"/>
      <c r="AA556" s="23">
        <f t="shared" si="66"/>
        <v>0</v>
      </c>
      <c r="AB556" s="31">
        <f t="shared" si="67"/>
        <v>2017</v>
      </c>
      <c r="AC556" s="41" t="s">
        <v>1</v>
      </c>
      <c r="AD556" s="42">
        <v>1440</v>
      </c>
      <c r="AE556" s="41" t="s">
        <v>244</v>
      </c>
      <c r="AF556" s="31"/>
      <c r="AG556" s="37"/>
    </row>
    <row r="557" spans="1:35" ht="12" customHeight="1" x14ac:dyDescent="0.2">
      <c r="A557" s="26" t="str">
        <f>IF(F413&gt;0,,"line 3330 - ending accumulated ammortization must be recorded")</f>
        <v>line 3330 - ending accumulated ammortization must be recorded</v>
      </c>
      <c r="B557" s="26"/>
      <c r="C557" s="22"/>
      <c r="D557" s="22"/>
      <c r="E557" s="22"/>
      <c r="F557" s="22"/>
      <c r="AA557" s="23">
        <f t="shared" si="66"/>
        <v>0</v>
      </c>
      <c r="AB557" s="31">
        <f t="shared" si="67"/>
        <v>2017</v>
      </c>
      <c r="AC557" s="41" t="s">
        <v>1</v>
      </c>
      <c r="AD557" s="42">
        <v>1450</v>
      </c>
      <c r="AE557" s="41" t="s">
        <v>244</v>
      </c>
      <c r="AF557" s="31"/>
      <c r="AG557" s="177">
        <f t="shared" ref="AG557:AG562" si="70">E178</f>
        <v>0</v>
      </c>
    </row>
    <row r="558" spans="1:35" ht="12" customHeight="1" x14ac:dyDescent="0.2">
      <c r="A558" s="26"/>
      <c r="B558" s="26"/>
      <c r="C558" s="22"/>
      <c r="D558" s="22"/>
      <c r="E558" s="22"/>
      <c r="F558" s="22"/>
      <c r="AA558" s="23">
        <f t="shared" si="66"/>
        <v>0</v>
      </c>
      <c r="AB558" s="19">
        <f t="shared" si="67"/>
        <v>2017</v>
      </c>
      <c r="AC558" s="41" t="s">
        <v>1</v>
      </c>
      <c r="AD558" s="42">
        <v>1460</v>
      </c>
      <c r="AE558" s="41" t="s">
        <v>244</v>
      </c>
      <c r="AG558" s="50">
        <f t="shared" si="70"/>
        <v>0</v>
      </c>
    </row>
    <row r="559" spans="1:35" s="33" customFormat="1" ht="12" customHeight="1" x14ac:dyDescent="0.2">
      <c r="A559" s="159" t="str">
        <f>IF($E$476=0,"Please ensure  the correct breakdown of Non-Residential Property taxes has been recorded under line 3920","")</f>
        <v>Please ensure  the correct breakdown of Non-Residential Property taxes has been recorded under line 3920</v>
      </c>
      <c r="B559" s="159"/>
      <c r="C559" s="160"/>
      <c r="D559" s="160"/>
      <c r="E559" s="160"/>
      <c r="F559" s="160"/>
      <c r="G559" s="12"/>
      <c r="AA559" s="23">
        <f t="shared" si="66"/>
        <v>0</v>
      </c>
      <c r="AB559" s="31">
        <f t="shared" si="67"/>
        <v>2017</v>
      </c>
      <c r="AC559" s="41" t="s">
        <v>1</v>
      </c>
      <c r="AD559" s="42">
        <v>1470</v>
      </c>
      <c r="AE559" s="41" t="s">
        <v>244</v>
      </c>
      <c r="AF559" s="31"/>
      <c r="AG559" s="177">
        <f>E180</f>
        <v>0</v>
      </c>
      <c r="AH559" s="31"/>
      <c r="AI559" s="31"/>
    </row>
    <row r="560" spans="1:35" s="33" customFormat="1" ht="12" customHeight="1" x14ac:dyDescent="0.2">
      <c r="A560" s="159" t="str">
        <f>IF($E$477=0,"Please ensure  the correct breakdown of Non-Residential Property taxes has been recorded under line 3920","")</f>
        <v>Please ensure  the correct breakdown of Non-Residential Property taxes has been recorded under line 3920</v>
      </c>
      <c r="B560" s="159"/>
      <c r="C560" s="160"/>
      <c r="D560" s="160"/>
      <c r="E560" s="160"/>
      <c r="F560" s="160"/>
      <c r="G560" s="12"/>
      <c r="AA560" s="23">
        <f t="shared" si="66"/>
        <v>0</v>
      </c>
      <c r="AB560" s="19">
        <f t="shared" si="67"/>
        <v>2017</v>
      </c>
      <c r="AC560" s="41" t="s">
        <v>1</v>
      </c>
      <c r="AD560" s="42">
        <v>1480</v>
      </c>
      <c r="AE560" s="41" t="s">
        <v>244</v>
      </c>
      <c r="AF560" s="19"/>
      <c r="AG560" s="50">
        <f t="shared" si="70"/>
        <v>0</v>
      </c>
      <c r="AH560" s="31"/>
      <c r="AI560" s="31"/>
    </row>
    <row r="561" spans="1:35" s="33" customFormat="1" ht="12" customHeight="1" x14ac:dyDescent="0.2">
      <c r="A561" s="159" t="str">
        <f>IF($E$478=0,"Please ensure  the correct breakdown of Non-Residential Property taxes has been recorded under line 3920","")</f>
        <v>Please ensure  the correct breakdown of Non-Residential Property taxes has been recorded under line 3920</v>
      </c>
      <c r="B561" s="159"/>
      <c r="C561" s="160"/>
      <c r="D561" s="160"/>
      <c r="E561" s="160"/>
      <c r="F561" s="160"/>
      <c r="G561" s="12"/>
      <c r="AA561" s="23">
        <f t="shared" si="66"/>
        <v>0</v>
      </c>
      <c r="AB561" s="19">
        <f t="shared" si="67"/>
        <v>2017</v>
      </c>
      <c r="AC561" s="41" t="s">
        <v>1</v>
      </c>
      <c r="AD561" s="42">
        <v>1490</v>
      </c>
      <c r="AE561" s="41" t="s">
        <v>244</v>
      </c>
      <c r="AF561" s="19"/>
      <c r="AG561" s="50">
        <f t="shared" si="70"/>
        <v>0</v>
      </c>
      <c r="AH561" s="31"/>
      <c r="AI561" s="31"/>
    </row>
    <row r="562" spans="1:35" s="33" customFormat="1" ht="12" customHeight="1" x14ac:dyDescent="0.2">
      <c r="A562" s="159" t="str">
        <f>IF($E$479=0,"Please ensure  the correct breakdown of Non-Residential Property taxes has been recorded under line 3920","")</f>
        <v>Please ensure  the correct breakdown of Non-Residential Property taxes has been recorded under line 3920</v>
      </c>
      <c r="B562" s="159"/>
      <c r="C562" s="160"/>
      <c r="D562" s="160"/>
      <c r="E562" s="160"/>
      <c r="F562" s="160"/>
      <c r="G562" s="12"/>
      <c r="AA562" s="23">
        <f t="shared" si="66"/>
        <v>0</v>
      </c>
      <c r="AB562" s="19">
        <f t="shared" si="67"/>
        <v>2017</v>
      </c>
      <c r="AC562" s="41" t="s">
        <v>1</v>
      </c>
      <c r="AD562" s="42">
        <v>1500</v>
      </c>
      <c r="AE562" s="41" t="s">
        <v>244</v>
      </c>
      <c r="AF562" s="19"/>
      <c r="AG562" s="50">
        <f t="shared" si="70"/>
        <v>0</v>
      </c>
      <c r="AH562" s="31"/>
      <c r="AI562" s="31"/>
    </row>
    <row r="563" spans="1:35" s="33" customFormat="1" ht="12" customHeight="1" x14ac:dyDescent="0.2">
      <c r="A563" s="159"/>
      <c r="B563" s="159"/>
      <c r="C563" s="160"/>
      <c r="D563" s="160"/>
      <c r="E563" s="160"/>
      <c r="F563" s="160"/>
      <c r="G563" s="12"/>
      <c r="AA563" s="23">
        <f t="shared" si="66"/>
        <v>0</v>
      </c>
      <c r="AB563" s="19">
        <f t="shared" si="67"/>
        <v>2017</v>
      </c>
      <c r="AC563" s="41" t="s">
        <v>1</v>
      </c>
      <c r="AD563" s="42">
        <v>1510</v>
      </c>
      <c r="AE563" s="41" t="s">
        <v>244</v>
      </c>
      <c r="AF563" s="19"/>
      <c r="AG563" s="37"/>
      <c r="AH563" s="31"/>
      <c r="AI563" s="31"/>
    </row>
    <row r="564" spans="1:35" s="33" customFormat="1" ht="12" customHeight="1" x14ac:dyDescent="0.2">
      <c r="A564" s="159" t="str">
        <f>IF($E$487=0,"Please ensure the Residential education tax requisition has been recorded","")</f>
        <v>Please ensure the Residential education tax requisition has been recorded</v>
      </c>
      <c r="B564" s="159"/>
      <c r="C564" s="160"/>
      <c r="D564" s="160"/>
      <c r="E564" s="160"/>
      <c r="F564" s="160"/>
      <c r="G564" s="12"/>
      <c r="AA564" s="23">
        <f t="shared" si="66"/>
        <v>0</v>
      </c>
      <c r="AB564" s="19">
        <f t="shared" si="67"/>
        <v>2017</v>
      </c>
      <c r="AC564" s="41" t="s">
        <v>1</v>
      </c>
      <c r="AD564" s="42">
        <v>1520</v>
      </c>
      <c r="AE564" s="41" t="s">
        <v>244</v>
      </c>
      <c r="AF564" s="19"/>
      <c r="AG564" s="50">
        <f>E185</f>
        <v>0</v>
      </c>
      <c r="AH564" s="31"/>
      <c r="AI564" s="31"/>
    </row>
    <row r="565" spans="1:35" s="33" customFormat="1" ht="12" customHeight="1" x14ac:dyDescent="0.2">
      <c r="A565" s="159" t="str">
        <f>IF($E$488=0,"Please ensure the Non-Residential education tax requisition has been recorded","")</f>
        <v>Please ensure the Non-Residential education tax requisition has been recorded</v>
      </c>
      <c r="B565" s="159"/>
      <c r="C565" s="160"/>
      <c r="D565" s="160"/>
      <c r="E565" s="160"/>
      <c r="F565" s="160"/>
      <c r="G565" s="12"/>
      <c r="AA565" s="23">
        <f t="shared" si="66"/>
        <v>0</v>
      </c>
      <c r="AB565" s="19">
        <f t="shared" si="67"/>
        <v>2017</v>
      </c>
      <c r="AC565" s="41" t="s">
        <v>1</v>
      </c>
      <c r="AD565" s="42">
        <v>1530</v>
      </c>
      <c r="AE565" s="41" t="s">
        <v>244</v>
      </c>
      <c r="AF565" s="19"/>
      <c r="AG565" s="50">
        <f>E186</f>
        <v>0</v>
      </c>
      <c r="AH565" s="31"/>
      <c r="AI565" s="31"/>
    </row>
    <row r="566" spans="1:35" ht="12" customHeight="1" x14ac:dyDescent="0.2">
      <c r="A566" s="26"/>
      <c r="B566" s="26"/>
      <c r="C566" s="22"/>
      <c r="D566" s="22"/>
      <c r="E566" s="22"/>
      <c r="F566" s="22"/>
      <c r="AA566" s="23">
        <f t="shared" si="66"/>
        <v>0</v>
      </c>
      <c r="AB566" s="19">
        <f t="shared" si="67"/>
        <v>2017</v>
      </c>
      <c r="AC566" s="41" t="s">
        <v>1</v>
      </c>
      <c r="AD566" s="42">
        <v>1540</v>
      </c>
      <c r="AE566" s="41" t="s">
        <v>244</v>
      </c>
      <c r="AG566" s="50">
        <f>E187</f>
        <v>0</v>
      </c>
    </row>
    <row r="567" spans="1:35" ht="12" customHeight="1" x14ac:dyDescent="0.2">
      <c r="AA567" s="23">
        <f t="shared" si="66"/>
        <v>0</v>
      </c>
      <c r="AB567" s="19">
        <f t="shared" si="67"/>
        <v>2017</v>
      </c>
      <c r="AC567" s="41" t="s">
        <v>1</v>
      </c>
      <c r="AD567" s="42">
        <v>1550</v>
      </c>
      <c r="AE567" s="41" t="s">
        <v>244</v>
      </c>
      <c r="AG567" s="50">
        <f>E188</f>
        <v>0</v>
      </c>
    </row>
    <row r="568" spans="1:35" ht="12" customHeight="1" x14ac:dyDescent="0.2">
      <c r="A568" s="26"/>
      <c r="B568" s="26"/>
      <c r="C568" s="22"/>
      <c r="D568" s="22"/>
      <c r="E568" s="22"/>
      <c r="F568" s="22"/>
      <c r="AA568" s="23">
        <f t="shared" si="66"/>
        <v>0</v>
      </c>
      <c r="AB568" s="19">
        <f t="shared" si="67"/>
        <v>2017</v>
      </c>
      <c r="AC568" s="41" t="s">
        <v>1</v>
      </c>
      <c r="AD568" s="42">
        <v>1560</v>
      </c>
      <c r="AE568" s="41" t="s">
        <v>244</v>
      </c>
      <c r="AG568" s="50">
        <f>E189</f>
        <v>0</v>
      </c>
    </row>
    <row r="569" spans="1:35" ht="12" customHeight="1" x14ac:dyDescent="0.2">
      <c r="A569" s="26"/>
      <c r="B569" s="26"/>
      <c r="C569" s="22"/>
      <c r="D569" s="22"/>
      <c r="E569" s="22"/>
      <c r="F569" s="22"/>
      <c r="AA569" s="23">
        <f t="shared" si="66"/>
        <v>0</v>
      </c>
      <c r="AB569" s="19">
        <f t="shared" si="67"/>
        <v>2017</v>
      </c>
      <c r="AC569" s="41" t="s">
        <v>1</v>
      </c>
      <c r="AD569" s="42">
        <v>1565</v>
      </c>
      <c r="AE569" s="41" t="s">
        <v>244</v>
      </c>
      <c r="AG569" s="37"/>
    </row>
    <row r="570" spans="1:35" ht="12" customHeight="1" x14ac:dyDescent="0.2">
      <c r="A570" s="26"/>
      <c r="B570" s="26"/>
      <c r="C570" s="22"/>
      <c r="D570" s="22"/>
      <c r="E570" s="22"/>
      <c r="F570" s="22"/>
      <c r="AA570" s="23">
        <f t="shared" si="66"/>
        <v>0</v>
      </c>
      <c r="AB570" s="19">
        <f t="shared" si="67"/>
        <v>2017</v>
      </c>
      <c r="AC570" s="41" t="s">
        <v>1</v>
      </c>
      <c r="AD570" s="42">
        <v>1566</v>
      </c>
      <c r="AE570" s="41" t="s">
        <v>244</v>
      </c>
      <c r="AG570" s="50">
        <f>E191</f>
        <v>0</v>
      </c>
    </row>
    <row r="571" spans="1:35" ht="12" customHeight="1" x14ac:dyDescent="0.2">
      <c r="A571" s="26"/>
      <c r="B571" s="26"/>
      <c r="C571" s="22"/>
      <c r="D571" s="22"/>
      <c r="E571" s="22"/>
      <c r="F571" s="22"/>
      <c r="AA571" s="23">
        <f t="shared" si="66"/>
        <v>0</v>
      </c>
      <c r="AB571" s="19">
        <f t="shared" si="67"/>
        <v>2017</v>
      </c>
      <c r="AC571" s="41" t="s">
        <v>1</v>
      </c>
      <c r="AD571" s="42">
        <v>1567</v>
      </c>
      <c r="AE571" s="41" t="s">
        <v>244</v>
      </c>
      <c r="AG571" s="50">
        <f>E192</f>
        <v>0</v>
      </c>
    </row>
    <row r="572" spans="1:35" ht="12" customHeight="1" x14ac:dyDescent="0.2">
      <c r="A572" s="26"/>
      <c r="B572" s="26"/>
      <c r="C572" s="22"/>
      <c r="D572" s="22"/>
      <c r="E572" s="22"/>
      <c r="F572" s="22"/>
      <c r="AA572" s="23">
        <f t="shared" si="66"/>
        <v>0</v>
      </c>
      <c r="AB572" s="19">
        <f t="shared" si="67"/>
        <v>2017</v>
      </c>
      <c r="AC572" s="41" t="s">
        <v>1</v>
      </c>
      <c r="AD572" s="42">
        <v>1570</v>
      </c>
      <c r="AE572" s="41" t="s">
        <v>244</v>
      </c>
      <c r="AG572" s="50">
        <f>E194</f>
        <v>0</v>
      </c>
    </row>
    <row r="573" spans="1:35" ht="12" customHeight="1" x14ac:dyDescent="0.2">
      <c r="A573" s="26"/>
      <c r="B573" s="26"/>
      <c r="C573" s="22"/>
      <c r="D573" s="22"/>
      <c r="E573" s="22"/>
      <c r="F573" s="22"/>
      <c r="AA573" s="23">
        <f t="shared" si="66"/>
        <v>0</v>
      </c>
      <c r="AB573" s="19">
        <f t="shared" si="67"/>
        <v>2017</v>
      </c>
      <c r="AC573" s="41" t="s">
        <v>1</v>
      </c>
      <c r="AD573" s="42">
        <v>1580</v>
      </c>
      <c r="AE573" s="41" t="s">
        <v>244</v>
      </c>
      <c r="AG573" s="50">
        <f>E196</f>
        <v>0</v>
      </c>
    </row>
    <row r="574" spans="1:35" ht="12" customHeight="1" x14ac:dyDescent="0.2">
      <c r="A574" s="26"/>
      <c r="B574" s="26"/>
      <c r="C574" s="22"/>
      <c r="D574" s="22"/>
      <c r="E574" s="22"/>
      <c r="F574" s="22"/>
      <c r="AA574" s="23">
        <f t="shared" si="66"/>
        <v>0</v>
      </c>
      <c r="AB574" s="19">
        <f t="shared" si="67"/>
        <v>2017</v>
      </c>
      <c r="AC574" s="41" t="s">
        <v>1</v>
      </c>
      <c r="AD574" s="42">
        <v>1590</v>
      </c>
      <c r="AE574" s="41" t="s">
        <v>244</v>
      </c>
      <c r="AG574" s="50">
        <f>E198</f>
        <v>0</v>
      </c>
    </row>
    <row r="575" spans="1:35" ht="12" customHeight="1" x14ac:dyDescent="0.2">
      <c r="A575" s="26"/>
      <c r="B575" s="26"/>
      <c r="C575" s="22"/>
      <c r="D575" s="22"/>
      <c r="E575" s="22"/>
      <c r="F575" s="22"/>
      <c r="AA575" s="23">
        <f t="shared" si="66"/>
        <v>0</v>
      </c>
      <c r="AC575" s="48"/>
      <c r="AD575" s="55"/>
      <c r="AE575" s="48"/>
    </row>
    <row r="576" spans="1:35" ht="12" customHeight="1" x14ac:dyDescent="0.2">
      <c r="A576" s="26"/>
      <c r="B576" s="26"/>
      <c r="C576" s="22"/>
      <c r="D576" s="22"/>
      <c r="E576" s="22"/>
      <c r="F576" s="22"/>
      <c r="AA576" s="23">
        <f t="shared" si="66"/>
        <v>0</v>
      </c>
      <c r="AC576" s="48"/>
      <c r="AD576" s="55"/>
      <c r="AE576" s="48"/>
    </row>
    <row r="577" spans="1:31" ht="12" customHeight="1" x14ac:dyDescent="0.2">
      <c r="A577" s="26"/>
      <c r="B577" s="26"/>
      <c r="C577" s="22"/>
      <c r="D577" s="22"/>
      <c r="E577" s="22"/>
      <c r="F577" s="22"/>
      <c r="AA577" s="23">
        <f t="shared" si="66"/>
        <v>0</v>
      </c>
      <c r="AC577" s="48"/>
      <c r="AD577" s="55"/>
      <c r="AE577" s="48"/>
    </row>
    <row r="578" spans="1:31" ht="12" customHeight="1" x14ac:dyDescent="0.2">
      <c r="A578" s="26"/>
      <c r="B578" s="26"/>
      <c r="C578" s="22"/>
      <c r="D578" s="22"/>
      <c r="E578" s="22"/>
      <c r="F578" s="22"/>
      <c r="AA578" s="23">
        <f t="shared" si="66"/>
        <v>0</v>
      </c>
      <c r="AC578" s="48"/>
      <c r="AD578" s="55"/>
      <c r="AE578" s="48"/>
    </row>
    <row r="579" spans="1:31" ht="12" customHeight="1" x14ac:dyDescent="0.2">
      <c r="A579" s="26"/>
      <c r="B579" s="26"/>
      <c r="C579" s="22"/>
      <c r="D579" s="22"/>
      <c r="E579" s="22"/>
      <c r="F579" s="22"/>
      <c r="AA579" s="23">
        <f t="shared" si="66"/>
        <v>0</v>
      </c>
      <c r="AC579" s="48"/>
      <c r="AD579" s="55"/>
      <c r="AE579" s="48"/>
    </row>
    <row r="580" spans="1:31" ht="12" customHeight="1" x14ac:dyDescent="0.2">
      <c r="A580" s="26"/>
      <c r="B580" s="26"/>
      <c r="C580" s="22"/>
      <c r="D580" s="22"/>
      <c r="E580" s="22"/>
      <c r="F580" s="22"/>
      <c r="AA580" s="23">
        <f t="shared" si="66"/>
        <v>0</v>
      </c>
      <c r="AC580" s="48"/>
      <c r="AD580" s="55"/>
      <c r="AE580" s="48"/>
    </row>
    <row r="581" spans="1:31" ht="12" customHeight="1" x14ac:dyDescent="0.2">
      <c r="A581" s="26"/>
      <c r="B581" s="26"/>
      <c r="C581" s="22"/>
      <c r="D581" s="22"/>
      <c r="E581" s="22"/>
      <c r="F581" s="22"/>
      <c r="AA581" s="23">
        <f t="shared" si="66"/>
        <v>0</v>
      </c>
      <c r="AC581" s="48"/>
      <c r="AD581" s="55"/>
      <c r="AE581" s="48"/>
    </row>
    <row r="582" spans="1:31" ht="12" customHeight="1" x14ac:dyDescent="0.2">
      <c r="A582" s="26"/>
      <c r="B582" s="26"/>
      <c r="C582" s="22"/>
      <c r="D582" s="22"/>
      <c r="E582" s="22"/>
      <c r="F582" s="22"/>
      <c r="AA582" s="23">
        <f t="shared" si="66"/>
        <v>0</v>
      </c>
      <c r="AC582" s="48"/>
      <c r="AD582" s="55"/>
      <c r="AE582" s="48"/>
    </row>
    <row r="583" spans="1:31" ht="12" customHeight="1" x14ac:dyDescent="0.2">
      <c r="A583" s="26"/>
      <c r="B583" s="26"/>
      <c r="C583" s="22"/>
      <c r="D583" s="22"/>
      <c r="E583" s="22"/>
      <c r="F583" s="22"/>
      <c r="AC583" s="48"/>
      <c r="AD583" s="55"/>
      <c r="AE583" s="48"/>
    </row>
    <row r="584" spans="1:31" ht="12" customHeight="1" x14ac:dyDescent="0.2">
      <c r="A584" s="26"/>
      <c r="B584" s="26"/>
      <c r="C584" s="22"/>
      <c r="D584" s="22"/>
      <c r="E584" s="22"/>
      <c r="F584" s="22"/>
      <c r="AC584" s="48"/>
      <c r="AD584" s="55"/>
      <c r="AE584" s="48"/>
    </row>
    <row r="585" spans="1:31" ht="12" customHeight="1" x14ac:dyDescent="0.2">
      <c r="A585" s="26"/>
      <c r="B585" s="26"/>
      <c r="C585" s="22"/>
      <c r="D585" s="22"/>
      <c r="E585" s="22"/>
      <c r="F585" s="22"/>
      <c r="AC585" s="48"/>
      <c r="AD585" s="55"/>
      <c r="AE585" s="48"/>
    </row>
    <row r="586" spans="1:31" ht="12" customHeight="1" x14ac:dyDescent="0.2">
      <c r="A586" s="26"/>
      <c r="B586" s="26"/>
      <c r="C586" s="22"/>
      <c r="D586" s="22"/>
      <c r="E586" s="22"/>
      <c r="F586" s="22"/>
      <c r="AC586" s="48"/>
      <c r="AD586" s="55"/>
      <c r="AE586" s="48"/>
    </row>
    <row r="587" spans="1:31" ht="12" customHeight="1" x14ac:dyDescent="0.2">
      <c r="A587" s="26"/>
      <c r="B587" s="26"/>
      <c r="C587" s="22"/>
      <c r="D587" s="22"/>
      <c r="E587" s="22"/>
      <c r="F587" s="22"/>
      <c r="AC587" s="48"/>
      <c r="AD587" s="55"/>
      <c r="AE587" s="48"/>
    </row>
    <row r="588" spans="1:31" ht="12" customHeight="1" x14ac:dyDescent="0.2">
      <c r="A588" s="26"/>
      <c r="B588" s="26"/>
      <c r="C588" s="22"/>
      <c r="D588" s="22"/>
      <c r="E588" s="22"/>
      <c r="F588" s="22"/>
      <c r="AC588" s="48"/>
      <c r="AD588" s="55"/>
      <c r="AE588" s="48"/>
    </row>
    <row r="589" spans="1:31" ht="12" customHeight="1" x14ac:dyDescent="0.2">
      <c r="A589" s="26"/>
      <c r="B589" s="26"/>
      <c r="C589" s="22"/>
      <c r="D589" s="22"/>
      <c r="E589" s="22"/>
      <c r="F589" s="22"/>
      <c r="AC589" s="48"/>
      <c r="AD589" s="55"/>
      <c r="AE589" s="48"/>
    </row>
    <row r="590" spans="1:31" ht="12" customHeight="1" x14ac:dyDescent="0.2">
      <c r="A590" s="26"/>
      <c r="B590" s="26"/>
      <c r="C590" s="22"/>
      <c r="D590" s="22"/>
      <c r="E590" s="22"/>
      <c r="F590" s="22"/>
      <c r="AC590" s="48"/>
      <c r="AD590" s="55"/>
      <c r="AE590" s="48"/>
    </row>
    <row r="591" spans="1:31" ht="12" customHeight="1" x14ac:dyDescent="0.2">
      <c r="A591" s="26"/>
      <c r="B591" s="26"/>
      <c r="C591" s="22"/>
      <c r="D591" s="22"/>
      <c r="E591" s="22"/>
      <c r="F591" s="22"/>
      <c r="AC591" s="48"/>
      <c r="AD591" s="55"/>
      <c r="AE591" s="48"/>
    </row>
    <row r="592" spans="1:31" ht="12" customHeight="1" x14ac:dyDescent="0.2">
      <c r="A592" s="26"/>
      <c r="B592" s="26"/>
      <c r="C592" s="22"/>
      <c r="D592" s="22"/>
      <c r="E592" s="22"/>
      <c r="F592" s="22"/>
      <c r="AC592" s="48"/>
      <c r="AD592" s="55"/>
      <c r="AE592" s="48"/>
    </row>
    <row r="593" spans="1:31" ht="12" customHeight="1" x14ac:dyDescent="0.2">
      <c r="A593" s="26"/>
      <c r="B593" s="26"/>
      <c r="C593" s="22"/>
      <c r="D593" s="22"/>
      <c r="E593" s="22"/>
      <c r="F593" s="22"/>
      <c r="AC593" s="48"/>
      <c r="AD593" s="55"/>
      <c r="AE593" s="48"/>
    </row>
    <row r="594" spans="1:31" ht="12" customHeight="1" x14ac:dyDescent="0.2">
      <c r="A594" s="26"/>
      <c r="B594" s="26"/>
      <c r="C594" s="22"/>
      <c r="D594" s="22"/>
      <c r="E594" s="22"/>
      <c r="F594" s="22"/>
      <c r="AC594" s="48"/>
      <c r="AD594" s="55"/>
      <c r="AE594" s="48"/>
    </row>
    <row r="595" spans="1:31" ht="12" customHeight="1" x14ac:dyDescent="0.2">
      <c r="A595" s="26"/>
      <c r="B595" s="26"/>
      <c r="C595" s="22"/>
      <c r="D595" s="22"/>
      <c r="E595" s="22"/>
      <c r="F595" s="22"/>
      <c r="AC595" s="48"/>
      <c r="AD595" s="55"/>
      <c r="AE595" s="48"/>
    </row>
    <row r="596" spans="1:31" ht="12" customHeight="1" x14ac:dyDescent="0.2">
      <c r="A596" s="26"/>
      <c r="B596" s="26"/>
      <c r="C596" s="22"/>
      <c r="D596" s="22"/>
      <c r="E596" s="22"/>
      <c r="F596" s="22"/>
      <c r="AC596" s="48"/>
      <c r="AD596" s="55"/>
      <c r="AE596" s="48"/>
    </row>
    <row r="597" spans="1:31" ht="12" customHeight="1" x14ac:dyDescent="0.2">
      <c r="A597" s="26"/>
      <c r="B597" s="26"/>
      <c r="C597" s="22"/>
      <c r="D597" s="22"/>
      <c r="E597" s="22"/>
      <c r="F597" s="22"/>
      <c r="AC597" s="48"/>
      <c r="AD597" s="55"/>
      <c r="AE597" s="48"/>
    </row>
    <row r="598" spans="1:31" ht="12" customHeight="1" x14ac:dyDescent="0.2">
      <c r="A598" s="26"/>
      <c r="B598" s="26"/>
      <c r="C598" s="22"/>
      <c r="D598" s="22"/>
      <c r="E598" s="22"/>
      <c r="F598" s="22"/>
      <c r="AC598" s="48"/>
      <c r="AD598" s="55"/>
      <c r="AE598" s="48"/>
    </row>
    <row r="599" spans="1:31" ht="12" customHeight="1" x14ac:dyDescent="0.2">
      <c r="A599" s="26"/>
      <c r="B599" s="26"/>
      <c r="C599" s="22"/>
      <c r="D599" s="22"/>
      <c r="E599" s="22"/>
      <c r="F599" s="22"/>
      <c r="AC599" s="48"/>
      <c r="AD599" s="55"/>
      <c r="AE599" s="48"/>
    </row>
    <row r="600" spans="1:31" ht="12" customHeight="1" x14ac:dyDescent="0.2">
      <c r="A600" s="26"/>
      <c r="B600" s="26"/>
      <c r="C600" s="22"/>
      <c r="D600" s="22"/>
      <c r="E600" s="22"/>
      <c r="F600" s="22"/>
      <c r="AC600" s="48"/>
      <c r="AD600" s="55"/>
      <c r="AE600" s="48"/>
    </row>
    <row r="601" spans="1:31" ht="12" customHeight="1" x14ac:dyDescent="0.2">
      <c r="AC601" s="48"/>
      <c r="AD601" s="55"/>
      <c r="AE601" s="48"/>
    </row>
    <row r="602" spans="1:31" ht="12" customHeight="1" x14ac:dyDescent="0.2">
      <c r="AC602" s="48"/>
      <c r="AD602" s="55"/>
      <c r="AE602" s="48"/>
    </row>
    <row r="603" spans="1:31" ht="12" customHeight="1" x14ac:dyDescent="0.2">
      <c r="AC603" s="48"/>
      <c r="AD603" s="55"/>
      <c r="AE603" s="48"/>
    </row>
    <row r="604" spans="1:31" ht="12" customHeight="1" x14ac:dyDescent="0.2">
      <c r="AC604" s="48"/>
      <c r="AD604" s="55"/>
      <c r="AE604" s="48"/>
    </row>
    <row r="605" spans="1:31" ht="12" customHeight="1" x14ac:dyDescent="0.2">
      <c r="AC605" s="48"/>
      <c r="AD605" s="55"/>
      <c r="AE605" s="48"/>
    </row>
    <row r="606" spans="1:31" ht="12" customHeight="1" x14ac:dyDescent="0.2">
      <c r="AC606" s="48"/>
      <c r="AD606" s="55"/>
      <c r="AE606" s="48"/>
    </row>
    <row r="607" spans="1:31" ht="12" customHeight="1" x14ac:dyDescent="0.2">
      <c r="AC607" s="48"/>
      <c r="AD607" s="55"/>
      <c r="AE607" s="48"/>
    </row>
    <row r="608" spans="1:31" ht="12" customHeight="1" x14ac:dyDescent="0.2">
      <c r="AC608" s="48"/>
      <c r="AD608" s="55"/>
      <c r="AE608" s="48"/>
    </row>
    <row r="609" spans="29:31" ht="12" customHeight="1" x14ac:dyDescent="0.2">
      <c r="AC609" s="48"/>
      <c r="AD609" s="55"/>
      <c r="AE609" s="48"/>
    </row>
    <row r="610" spans="29:31" ht="12" customHeight="1" x14ac:dyDescent="0.2">
      <c r="AC610" s="48"/>
      <c r="AD610" s="55"/>
      <c r="AE610" s="48"/>
    </row>
    <row r="611" spans="29:31" ht="12" customHeight="1" x14ac:dyDescent="0.2">
      <c r="AC611" s="48"/>
      <c r="AD611" s="55"/>
      <c r="AE611" s="48"/>
    </row>
    <row r="612" spans="29:31" ht="12" customHeight="1" x14ac:dyDescent="0.2">
      <c r="AC612" s="48"/>
      <c r="AD612" s="55"/>
      <c r="AE612" s="48"/>
    </row>
    <row r="613" spans="29:31" ht="12" customHeight="1" x14ac:dyDescent="0.2">
      <c r="AC613" s="48"/>
      <c r="AD613" s="55"/>
      <c r="AE613" s="48"/>
    </row>
    <row r="614" spans="29:31" ht="12" customHeight="1" x14ac:dyDescent="0.2">
      <c r="AC614" s="48"/>
      <c r="AD614" s="55"/>
      <c r="AE614" s="48"/>
    </row>
    <row r="615" spans="29:31" ht="12" customHeight="1" x14ac:dyDescent="0.2">
      <c r="AC615" s="48"/>
      <c r="AD615" s="55"/>
      <c r="AE615" s="48"/>
    </row>
    <row r="616" spans="29:31" ht="12" customHeight="1" x14ac:dyDescent="0.2">
      <c r="AC616" s="48"/>
      <c r="AD616" s="55"/>
      <c r="AE616" s="48"/>
    </row>
    <row r="617" spans="29:31" ht="12" customHeight="1" x14ac:dyDescent="0.2">
      <c r="AC617" s="48"/>
      <c r="AD617" s="55"/>
      <c r="AE617" s="48"/>
    </row>
    <row r="618" spans="29:31" ht="12" customHeight="1" x14ac:dyDescent="0.2">
      <c r="AC618" s="48"/>
      <c r="AD618" s="55"/>
      <c r="AE618" s="48"/>
    </row>
    <row r="619" spans="29:31" ht="12" customHeight="1" x14ac:dyDescent="0.2">
      <c r="AC619" s="48"/>
      <c r="AD619" s="55"/>
      <c r="AE619" s="48"/>
    </row>
    <row r="620" spans="29:31" ht="12" customHeight="1" x14ac:dyDescent="0.2">
      <c r="AC620" s="48"/>
      <c r="AD620" s="55"/>
      <c r="AE620" s="48"/>
    </row>
    <row r="621" spans="29:31" ht="12" customHeight="1" x14ac:dyDescent="0.2">
      <c r="AC621" s="48"/>
      <c r="AD621" s="55"/>
      <c r="AE621" s="48"/>
    </row>
    <row r="622" spans="29:31" ht="12" customHeight="1" x14ac:dyDescent="0.2">
      <c r="AC622" s="48"/>
      <c r="AD622" s="55"/>
      <c r="AE622" s="48"/>
    </row>
    <row r="623" spans="29:31" ht="12" customHeight="1" x14ac:dyDescent="0.2">
      <c r="AC623" s="48"/>
      <c r="AD623" s="55"/>
      <c r="AE623" s="48"/>
    </row>
    <row r="624" spans="29:31" ht="12" customHeight="1" x14ac:dyDescent="0.2">
      <c r="AC624" s="48"/>
      <c r="AD624" s="55"/>
      <c r="AE624" s="48"/>
    </row>
    <row r="625" spans="29:31" ht="12" customHeight="1" x14ac:dyDescent="0.2">
      <c r="AC625" s="48"/>
      <c r="AD625" s="55"/>
      <c r="AE625" s="48"/>
    </row>
    <row r="626" spans="29:31" ht="12" customHeight="1" x14ac:dyDescent="0.2">
      <c r="AC626" s="48"/>
      <c r="AD626" s="55"/>
      <c r="AE626" s="48"/>
    </row>
    <row r="627" spans="29:31" ht="12" customHeight="1" x14ac:dyDescent="0.2">
      <c r="AC627" s="48"/>
      <c r="AD627" s="55"/>
      <c r="AE627" s="48"/>
    </row>
    <row r="628" spans="29:31" ht="12" customHeight="1" x14ac:dyDescent="0.2">
      <c r="AC628" s="48"/>
      <c r="AD628" s="55"/>
      <c r="AE628" s="48"/>
    </row>
    <row r="629" spans="29:31" ht="12" customHeight="1" x14ac:dyDescent="0.2">
      <c r="AC629" s="48"/>
      <c r="AD629" s="55"/>
      <c r="AE629" s="48"/>
    </row>
    <row r="630" spans="29:31" ht="12" customHeight="1" x14ac:dyDescent="0.2">
      <c r="AC630" s="48"/>
      <c r="AD630" s="55"/>
      <c r="AE630" s="48"/>
    </row>
    <row r="631" spans="29:31" ht="12" customHeight="1" x14ac:dyDescent="0.2">
      <c r="AC631" s="48"/>
      <c r="AD631" s="55"/>
      <c r="AE631" s="48"/>
    </row>
    <row r="632" spans="29:31" ht="12" customHeight="1" x14ac:dyDescent="0.2">
      <c r="AC632" s="48"/>
      <c r="AD632" s="55"/>
      <c r="AE632" s="48"/>
    </row>
    <row r="633" spans="29:31" ht="12" customHeight="1" x14ac:dyDescent="0.2">
      <c r="AC633" s="48"/>
      <c r="AD633" s="55"/>
      <c r="AE633" s="48"/>
    </row>
    <row r="634" spans="29:31" ht="12" customHeight="1" x14ac:dyDescent="0.2">
      <c r="AC634" s="48"/>
      <c r="AD634" s="55"/>
      <c r="AE634" s="48"/>
    </row>
    <row r="635" spans="29:31" ht="12" customHeight="1" x14ac:dyDescent="0.2">
      <c r="AC635" s="48"/>
      <c r="AD635" s="55"/>
      <c r="AE635" s="48"/>
    </row>
    <row r="636" spans="29:31" ht="12" customHeight="1" x14ac:dyDescent="0.2">
      <c r="AC636" s="48"/>
      <c r="AD636" s="55"/>
      <c r="AE636" s="48"/>
    </row>
    <row r="637" spans="29:31" ht="12" customHeight="1" x14ac:dyDescent="0.2">
      <c r="AC637" s="48"/>
      <c r="AD637" s="55"/>
      <c r="AE637" s="48"/>
    </row>
    <row r="638" spans="29:31" ht="12" customHeight="1" x14ac:dyDescent="0.2">
      <c r="AC638" s="48"/>
      <c r="AD638" s="55"/>
      <c r="AE638" s="48"/>
    </row>
    <row r="639" spans="29:31" ht="12" customHeight="1" x14ac:dyDescent="0.2">
      <c r="AC639" s="48"/>
      <c r="AD639" s="55"/>
      <c r="AE639" s="48"/>
    </row>
    <row r="640" spans="29:31" ht="12" customHeight="1" x14ac:dyDescent="0.2">
      <c r="AC640" s="48"/>
      <c r="AD640" s="55"/>
      <c r="AE640" s="48"/>
    </row>
    <row r="641" spans="29:31" ht="12" customHeight="1" x14ac:dyDescent="0.2">
      <c r="AC641" s="48"/>
      <c r="AD641" s="55"/>
      <c r="AE641" s="48"/>
    </row>
    <row r="642" spans="29:31" ht="12" customHeight="1" x14ac:dyDescent="0.2">
      <c r="AC642" s="48"/>
      <c r="AD642" s="55"/>
      <c r="AE642" s="48"/>
    </row>
    <row r="643" spans="29:31" ht="12" customHeight="1" x14ac:dyDescent="0.2">
      <c r="AC643" s="48"/>
      <c r="AD643" s="55"/>
      <c r="AE643" s="48"/>
    </row>
    <row r="644" spans="29:31" ht="12" customHeight="1" x14ac:dyDescent="0.2">
      <c r="AC644" s="48"/>
      <c r="AD644" s="55"/>
      <c r="AE644" s="48"/>
    </row>
    <row r="645" spans="29:31" ht="12" customHeight="1" x14ac:dyDescent="0.2">
      <c r="AC645" s="48"/>
      <c r="AD645" s="55"/>
      <c r="AE645" s="48"/>
    </row>
    <row r="646" spans="29:31" ht="12" customHeight="1" x14ac:dyDescent="0.2">
      <c r="AC646" s="48"/>
      <c r="AD646" s="55"/>
      <c r="AE646" s="48"/>
    </row>
    <row r="647" spans="29:31" ht="12" customHeight="1" x14ac:dyDescent="0.2">
      <c r="AC647" s="48"/>
      <c r="AD647" s="55"/>
      <c r="AE647" s="48"/>
    </row>
    <row r="648" spans="29:31" ht="12" customHeight="1" x14ac:dyDescent="0.2">
      <c r="AC648" s="48"/>
      <c r="AD648" s="55"/>
      <c r="AE648" s="48"/>
    </row>
    <row r="649" spans="29:31" ht="12" customHeight="1" x14ac:dyDescent="0.2">
      <c r="AC649" s="48"/>
      <c r="AD649" s="55"/>
      <c r="AE649" s="48"/>
    </row>
    <row r="650" spans="29:31" ht="12" customHeight="1" x14ac:dyDescent="0.2">
      <c r="AC650" s="48"/>
      <c r="AD650" s="55"/>
      <c r="AE650" s="48"/>
    </row>
    <row r="651" spans="29:31" ht="12" customHeight="1" x14ac:dyDescent="0.2">
      <c r="AC651" s="48"/>
      <c r="AD651" s="55"/>
      <c r="AE651" s="48"/>
    </row>
    <row r="652" spans="29:31" ht="12" customHeight="1" x14ac:dyDescent="0.2">
      <c r="AC652" s="48"/>
      <c r="AD652" s="55"/>
      <c r="AE652" s="48"/>
    </row>
    <row r="653" spans="29:31" ht="12" customHeight="1" x14ac:dyDescent="0.2">
      <c r="AC653" s="48"/>
      <c r="AD653" s="55"/>
      <c r="AE653" s="48"/>
    </row>
    <row r="654" spans="29:31" ht="12" customHeight="1" x14ac:dyDescent="0.2">
      <c r="AC654" s="48"/>
      <c r="AD654" s="55"/>
      <c r="AE654" s="48"/>
    </row>
    <row r="655" spans="29:31" ht="12" customHeight="1" x14ac:dyDescent="0.2">
      <c r="AC655" s="48"/>
      <c r="AD655" s="55"/>
      <c r="AE655" s="48"/>
    </row>
    <row r="656" spans="29:31" ht="12" customHeight="1" x14ac:dyDescent="0.2">
      <c r="AC656" s="48"/>
      <c r="AD656" s="55"/>
      <c r="AE656" s="48"/>
    </row>
    <row r="657" spans="29:31" ht="12" customHeight="1" x14ac:dyDescent="0.2">
      <c r="AC657" s="48"/>
      <c r="AD657" s="55"/>
      <c r="AE657" s="48"/>
    </row>
    <row r="658" spans="29:31" ht="12" customHeight="1" x14ac:dyDescent="0.2">
      <c r="AC658" s="48"/>
      <c r="AD658" s="55"/>
      <c r="AE658" s="48"/>
    </row>
    <row r="659" spans="29:31" ht="12" customHeight="1" x14ac:dyDescent="0.2">
      <c r="AC659" s="48"/>
      <c r="AD659" s="55"/>
      <c r="AE659" s="48"/>
    </row>
    <row r="660" spans="29:31" ht="12" customHeight="1" x14ac:dyDescent="0.2">
      <c r="AC660" s="48"/>
      <c r="AD660" s="55"/>
      <c r="AE660" s="48"/>
    </row>
    <row r="661" spans="29:31" ht="12" customHeight="1" x14ac:dyDescent="0.2">
      <c r="AC661" s="48"/>
      <c r="AD661" s="55"/>
      <c r="AE661" s="48"/>
    </row>
    <row r="662" spans="29:31" ht="12" customHeight="1" x14ac:dyDescent="0.2">
      <c r="AC662" s="48"/>
      <c r="AD662" s="55"/>
      <c r="AE662" s="48"/>
    </row>
    <row r="663" spans="29:31" ht="12" customHeight="1" x14ac:dyDescent="0.2">
      <c r="AC663" s="48"/>
      <c r="AD663" s="55"/>
      <c r="AE663" s="48"/>
    </row>
    <row r="664" spans="29:31" ht="12" customHeight="1" x14ac:dyDescent="0.2">
      <c r="AC664" s="48"/>
      <c r="AD664" s="55"/>
      <c r="AE664" s="48"/>
    </row>
    <row r="665" spans="29:31" ht="12" customHeight="1" x14ac:dyDescent="0.2">
      <c r="AC665" s="48"/>
      <c r="AD665" s="55"/>
      <c r="AE665" s="48"/>
    </row>
    <row r="666" spans="29:31" ht="12" customHeight="1" x14ac:dyDescent="0.2">
      <c r="AC666" s="48"/>
      <c r="AD666" s="55"/>
      <c r="AE666" s="48"/>
    </row>
    <row r="667" spans="29:31" ht="12" customHeight="1" x14ac:dyDescent="0.2">
      <c r="AC667" s="48"/>
      <c r="AD667" s="55"/>
      <c r="AE667" s="48"/>
    </row>
    <row r="668" spans="29:31" ht="12" customHeight="1" x14ac:dyDescent="0.2">
      <c r="AC668" s="48"/>
      <c r="AD668" s="55"/>
      <c r="AE668" s="48"/>
    </row>
    <row r="669" spans="29:31" ht="12" customHeight="1" x14ac:dyDescent="0.2">
      <c r="AC669" s="48"/>
      <c r="AD669" s="55"/>
      <c r="AE669" s="48"/>
    </row>
    <row r="670" spans="29:31" ht="12" customHeight="1" x14ac:dyDescent="0.2">
      <c r="AC670" s="48"/>
      <c r="AD670" s="55"/>
      <c r="AE670" s="48"/>
    </row>
    <row r="671" spans="29:31" ht="12" customHeight="1" x14ac:dyDescent="0.2">
      <c r="AC671" s="48"/>
      <c r="AD671" s="55"/>
      <c r="AE671" s="48"/>
    </row>
    <row r="672" spans="29:31" ht="12" customHeight="1" x14ac:dyDescent="0.2">
      <c r="AC672" s="48"/>
      <c r="AD672" s="55"/>
      <c r="AE672" s="48"/>
    </row>
    <row r="673" spans="29:31" ht="12" customHeight="1" x14ac:dyDescent="0.2">
      <c r="AC673" s="48"/>
      <c r="AD673" s="55"/>
      <c r="AE673" s="48"/>
    </row>
    <row r="674" spans="29:31" ht="12" customHeight="1" x14ac:dyDescent="0.2">
      <c r="AC674" s="48"/>
      <c r="AD674" s="55"/>
      <c r="AE674" s="48"/>
    </row>
    <row r="675" spans="29:31" ht="12" customHeight="1" x14ac:dyDescent="0.2">
      <c r="AC675" s="48"/>
      <c r="AD675" s="55"/>
      <c r="AE675" s="48"/>
    </row>
    <row r="676" spans="29:31" ht="12" customHeight="1" x14ac:dyDescent="0.2">
      <c r="AC676" s="48"/>
      <c r="AD676" s="55"/>
      <c r="AE676" s="48"/>
    </row>
    <row r="677" spans="29:31" ht="12" customHeight="1" x14ac:dyDescent="0.2">
      <c r="AC677" s="48"/>
      <c r="AD677" s="55"/>
      <c r="AE677" s="48"/>
    </row>
    <row r="678" spans="29:31" ht="12" customHeight="1" x14ac:dyDescent="0.2">
      <c r="AC678" s="48"/>
      <c r="AD678" s="55"/>
      <c r="AE678" s="48"/>
    </row>
    <row r="679" spans="29:31" ht="12" customHeight="1" x14ac:dyDescent="0.2">
      <c r="AC679" s="48"/>
      <c r="AD679" s="55"/>
      <c r="AE679" s="48"/>
    </row>
    <row r="680" spans="29:31" ht="12" customHeight="1" x14ac:dyDescent="0.2">
      <c r="AC680" s="48"/>
      <c r="AD680" s="55"/>
      <c r="AE680" s="48"/>
    </row>
    <row r="681" spans="29:31" ht="12" customHeight="1" x14ac:dyDescent="0.2">
      <c r="AC681" s="48"/>
      <c r="AD681" s="55"/>
      <c r="AE681" s="48"/>
    </row>
    <row r="682" spans="29:31" ht="12" customHeight="1" x14ac:dyDescent="0.2">
      <c r="AC682" s="48"/>
      <c r="AD682" s="55"/>
      <c r="AE682" s="48"/>
    </row>
    <row r="683" spans="29:31" ht="12" customHeight="1" x14ac:dyDescent="0.2">
      <c r="AC683" s="48"/>
      <c r="AD683" s="55"/>
      <c r="AE683" s="48"/>
    </row>
    <row r="684" spans="29:31" ht="12" customHeight="1" x14ac:dyDescent="0.2">
      <c r="AC684" s="48"/>
      <c r="AD684" s="55"/>
      <c r="AE684" s="48"/>
    </row>
    <row r="685" spans="29:31" ht="12" customHeight="1" x14ac:dyDescent="0.2">
      <c r="AC685" s="48"/>
      <c r="AD685" s="55"/>
      <c r="AE685" s="48"/>
    </row>
    <row r="686" spans="29:31" ht="12" customHeight="1" x14ac:dyDescent="0.2">
      <c r="AC686" s="48"/>
      <c r="AD686" s="55"/>
      <c r="AE686" s="48"/>
    </row>
    <row r="687" spans="29:31" ht="12" customHeight="1" x14ac:dyDescent="0.2">
      <c r="AC687" s="48"/>
      <c r="AD687" s="55"/>
      <c r="AE687" s="48"/>
    </row>
    <row r="688" spans="29:31" ht="12" customHeight="1" x14ac:dyDescent="0.2">
      <c r="AC688" s="48"/>
      <c r="AD688" s="55"/>
      <c r="AE688" s="48"/>
    </row>
    <row r="689" spans="29:31" ht="12" customHeight="1" x14ac:dyDescent="0.2">
      <c r="AC689" s="48"/>
      <c r="AD689" s="55"/>
      <c r="AE689" s="48"/>
    </row>
    <row r="690" spans="29:31" ht="12" customHeight="1" x14ac:dyDescent="0.2">
      <c r="AC690" s="48"/>
      <c r="AD690" s="55"/>
      <c r="AE690" s="48"/>
    </row>
    <row r="691" spans="29:31" ht="12" customHeight="1" x14ac:dyDescent="0.2">
      <c r="AC691" s="48"/>
      <c r="AD691" s="55"/>
      <c r="AE691" s="48"/>
    </row>
    <row r="692" spans="29:31" ht="12" customHeight="1" x14ac:dyDescent="0.2">
      <c r="AC692" s="48"/>
      <c r="AD692" s="55"/>
      <c r="AE692" s="48"/>
    </row>
    <row r="693" spans="29:31" ht="12" customHeight="1" x14ac:dyDescent="0.2">
      <c r="AC693" s="48"/>
      <c r="AD693" s="55"/>
      <c r="AE693" s="48"/>
    </row>
    <row r="694" spans="29:31" ht="12" customHeight="1" x14ac:dyDescent="0.2">
      <c r="AC694" s="48"/>
      <c r="AD694" s="55"/>
      <c r="AE694" s="48"/>
    </row>
    <row r="695" spans="29:31" ht="12" customHeight="1" x14ac:dyDescent="0.2">
      <c r="AC695" s="48"/>
      <c r="AD695" s="55"/>
      <c r="AE695" s="48"/>
    </row>
    <row r="696" spans="29:31" ht="12" customHeight="1" x14ac:dyDescent="0.2">
      <c r="AC696" s="48"/>
      <c r="AD696" s="55"/>
      <c r="AE696" s="48"/>
    </row>
    <row r="697" spans="29:31" ht="12" customHeight="1" x14ac:dyDescent="0.2">
      <c r="AC697" s="48"/>
      <c r="AD697" s="55"/>
      <c r="AE697" s="48"/>
    </row>
    <row r="698" spans="29:31" ht="12" customHeight="1" x14ac:dyDescent="0.2">
      <c r="AC698" s="48"/>
      <c r="AD698" s="55"/>
      <c r="AE698" s="48"/>
    </row>
    <row r="699" spans="29:31" ht="12" customHeight="1" x14ac:dyDescent="0.2">
      <c r="AC699" s="48"/>
      <c r="AD699" s="55"/>
      <c r="AE699" s="48"/>
    </row>
    <row r="700" spans="29:31" ht="12" customHeight="1" x14ac:dyDescent="0.2">
      <c r="AC700" s="48"/>
      <c r="AD700" s="55"/>
      <c r="AE700" s="48"/>
    </row>
    <row r="701" spans="29:31" ht="12" customHeight="1" x14ac:dyDescent="0.2">
      <c r="AC701" s="48"/>
      <c r="AD701" s="55"/>
      <c r="AE701" s="48"/>
    </row>
    <row r="702" spans="29:31" ht="12" customHeight="1" x14ac:dyDescent="0.2">
      <c r="AC702" s="48"/>
      <c r="AD702" s="55"/>
      <c r="AE702" s="48"/>
    </row>
    <row r="703" spans="29:31" ht="12" customHeight="1" x14ac:dyDescent="0.2">
      <c r="AC703" s="48"/>
      <c r="AD703" s="55"/>
      <c r="AE703" s="48"/>
    </row>
    <row r="704" spans="29:31" ht="12" customHeight="1" x14ac:dyDescent="0.2">
      <c r="AC704" s="48"/>
      <c r="AD704" s="55"/>
      <c r="AE704" s="48"/>
    </row>
    <row r="705" spans="29:31" ht="12" customHeight="1" x14ac:dyDescent="0.2">
      <c r="AC705" s="48"/>
      <c r="AD705" s="55"/>
      <c r="AE705" s="48"/>
    </row>
    <row r="706" spans="29:31" ht="12" customHeight="1" x14ac:dyDescent="0.2">
      <c r="AC706" s="48"/>
      <c r="AD706" s="55"/>
      <c r="AE706" s="48"/>
    </row>
    <row r="707" spans="29:31" ht="12" customHeight="1" x14ac:dyDescent="0.2">
      <c r="AC707" s="48"/>
      <c r="AD707" s="55"/>
      <c r="AE707" s="48"/>
    </row>
    <row r="708" spans="29:31" ht="12" customHeight="1" x14ac:dyDescent="0.2">
      <c r="AC708" s="48"/>
      <c r="AD708" s="55"/>
      <c r="AE708" s="48"/>
    </row>
    <row r="709" spans="29:31" ht="12" customHeight="1" x14ac:dyDescent="0.2">
      <c r="AC709" s="48"/>
      <c r="AD709" s="55"/>
      <c r="AE709" s="48"/>
    </row>
    <row r="710" spans="29:31" ht="12" customHeight="1" x14ac:dyDescent="0.2">
      <c r="AC710" s="48"/>
      <c r="AD710" s="55"/>
      <c r="AE710" s="48"/>
    </row>
    <row r="711" spans="29:31" ht="12" customHeight="1" x14ac:dyDescent="0.2">
      <c r="AC711" s="48"/>
      <c r="AD711" s="55"/>
      <c r="AE711" s="48"/>
    </row>
    <row r="712" spans="29:31" ht="12" customHeight="1" x14ac:dyDescent="0.2">
      <c r="AC712" s="48"/>
      <c r="AD712" s="55"/>
      <c r="AE712" s="48"/>
    </row>
    <row r="713" spans="29:31" ht="12" customHeight="1" x14ac:dyDescent="0.2">
      <c r="AC713" s="48"/>
      <c r="AD713" s="55"/>
      <c r="AE713" s="48"/>
    </row>
    <row r="714" spans="29:31" ht="12" customHeight="1" x14ac:dyDescent="0.2">
      <c r="AC714" s="48"/>
      <c r="AD714" s="55"/>
      <c r="AE714" s="48"/>
    </row>
    <row r="715" spans="29:31" ht="12" customHeight="1" x14ac:dyDescent="0.2">
      <c r="AC715" s="48"/>
      <c r="AD715" s="55"/>
      <c r="AE715" s="48"/>
    </row>
    <row r="716" spans="29:31" ht="12" customHeight="1" x14ac:dyDescent="0.2">
      <c r="AC716" s="48"/>
      <c r="AD716" s="55"/>
      <c r="AE716" s="48"/>
    </row>
    <row r="717" spans="29:31" ht="12" customHeight="1" x14ac:dyDescent="0.2">
      <c r="AC717" s="48"/>
      <c r="AD717" s="55"/>
      <c r="AE717" s="48"/>
    </row>
    <row r="718" spans="29:31" ht="12" customHeight="1" x14ac:dyDescent="0.2">
      <c r="AC718" s="48"/>
      <c r="AD718" s="55"/>
      <c r="AE718" s="48"/>
    </row>
    <row r="719" spans="29:31" ht="12" customHeight="1" x14ac:dyDescent="0.2">
      <c r="AC719" s="48"/>
      <c r="AD719" s="55"/>
      <c r="AE719" s="48"/>
    </row>
    <row r="720" spans="29:31" ht="12" customHeight="1" x14ac:dyDescent="0.2">
      <c r="AC720" s="48"/>
      <c r="AD720" s="55"/>
      <c r="AE720" s="48"/>
    </row>
    <row r="721" spans="29:31" ht="12" customHeight="1" x14ac:dyDescent="0.2">
      <c r="AC721" s="48"/>
      <c r="AD721" s="55"/>
      <c r="AE721" s="48"/>
    </row>
    <row r="722" spans="29:31" ht="12" customHeight="1" x14ac:dyDescent="0.2">
      <c r="AC722" s="48"/>
      <c r="AD722" s="55"/>
      <c r="AE722" s="48"/>
    </row>
    <row r="723" spans="29:31" ht="12" customHeight="1" x14ac:dyDescent="0.2">
      <c r="AC723" s="48"/>
      <c r="AD723" s="55"/>
      <c r="AE723" s="48"/>
    </row>
    <row r="725" spans="29:31" ht="12" customHeight="1" x14ac:dyDescent="0.2">
      <c r="AC725" s="48"/>
      <c r="AD725" s="55"/>
      <c r="AE725" s="48"/>
    </row>
    <row r="727" spans="29:31" ht="12" customHeight="1" x14ac:dyDescent="0.2">
      <c r="AC727" s="48"/>
      <c r="AD727" s="55"/>
      <c r="AE727" s="48"/>
    </row>
    <row r="728" spans="29:31" ht="12" customHeight="1" x14ac:dyDescent="0.2">
      <c r="AC728" s="48"/>
      <c r="AD728" s="55"/>
    </row>
    <row r="729" spans="29:31" ht="12" customHeight="1" x14ac:dyDescent="0.2">
      <c r="AC729" s="48"/>
      <c r="AD729" s="55"/>
    </row>
    <row r="730" spans="29:31" ht="12" customHeight="1" x14ac:dyDescent="0.2">
      <c r="AC730" s="48"/>
      <c r="AD730" s="55"/>
      <c r="AE730" s="48"/>
    </row>
    <row r="731" spans="29:31" ht="12" customHeight="1" x14ac:dyDescent="0.2">
      <c r="AC731" s="48"/>
      <c r="AD731" s="55"/>
      <c r="AE731" s="48"/>
    </row>
    <row r="732" spans="29:31" ht="12" customHeight="1" x14ac:dyDescent="0.2">
      <c r="AC732" s="48"/>
      <c r="AD732" s="55"/>
      <c r="AE732" s="48"/>
    </row>
    <row r="733" spans="29:31" ht="12" customHeight="1" x14ac:dyDescent="0.2">
      <c r="AC733" s="48"/>
      <c r="AD733" s="55"/>
      <c r="AE733" s="48"/>
    </row>
    <row r="734" spans="29:31" ht="12" customHeight="1" x14ac:dyDescent="0.2">
      <c r="AC734" s="48"/>
      <c r="AD734" s="55"/>
      <c r="AE734" s="48"/>
    </row>
    <row r="735" spans="29:31" ht="12" customHeight="1" x14ac:dyDescent="0.2">
      <c r="AC735" s="48"/>
      <c r="AD735" s="55"/>
      <c r="AE735" s="48"/>
    </row>
    <row r="737" spans="29:30" ht="12" customHeight="1" x14ac:dyDescent="0.2">
      <c r="AC737" s="48"/>
      <c r="AD737" s="55"/>
    </row>
    <row r="738" spans="29:30" ht="12" customHeight="1" x14ac:dyDescent="0.2">
      <c r="AC738" s="48"/>
      <c r="AD738" s="55"/>
    </row>
    <row r="739" spans="29:30" ht="12" customHeight="1" x14ac:dyDescent="0.2">
      <c r="AC739" s="48"/>
      <c r="AD739" s="55"/>
    </row>
    <row r="740" spans="29:30" ht="12" customHeight="1" x14ac:dyDescent="0.2">
      <c r="AC740" s="48"/>
      <c r="AD740" s="55"/>
    </row>
    <row r="741" spans="29:30" ht="12" customHeight="1" x14ac:dyDescent="0.2">
      <c r="AC741" s="48"/>
      <c r="AD741" s="55"/>
    </row>
    <row r="742" spans="29:30" ht="12" customHeight="1" x14ac:dyDescent="0.2">
      <c r="AC742" s="48"/>
      <c r="AD742" s="55"/>
    </row>
    <row r="743" spans="29:30" ht="12" customHeight="1" x14ac:dyDescent="0.2">
      <c r="AC743" s="48"/>
      <c r="AD743" s="55"/>
    </row>
    <row r="744" spans="29:30" ht="12" customHeight="1" x14ac:dyDescent="0.2">
      <c r="AC744" s="48"/>
      <c r="AD744" s="55"/>
    </row>
    <row r="745" spans="29:30" ht="12" customHeight="1" x14ac:dyDescent="0.2">
      <c r="AC745" s="48"/>
      <c r="AD745" s="55"/>
    </row>
    <row r="746" spans="29:30" ht="12" customHeight="1" x14ac:dyDescent="0.2">
      <c r="AC746" s="48"/>
      <c r="AD746" s="55"/>
    </row>
    <row r="747" spans="29:30" ht="12" customHeight="1" x14ac:dyDescent="0.2">
      <c r="AC747" s="48"/>
      <c r="AD747" s="55"/>
    </row>
    <row r="748" spans="29:30" ht="12" customHeight="1" x14ac:dyDescent="0.2">
      <c r="AC748" s="48"/>
      <c r="AD748" s="55"/>
    </row>
    <row r="749" spans="29:30" ht="12" customHeight="1" x14ac:dyDescent="0.2">
      <c r="AC749" s="48"/>
      <c r="AD749" s="55"/>
    </row>
    <row r="750" spans="29:30" ht="12" customHeight="1" x14ac:dyDescent="0.2">
      <c r="AC750" s="48"/>
      <c r="AD750" s="55"/>
    </row>
    <row r="751" spans="29:30" ht="12" customHeight="1" x14ac:dyDescent="0.2">
      <c r="AC751" s="48"/>
      <c r="AD751" s="55"/>
    </row>
    <row r="752" spans="29:30" ht="12" customHeight="1" x14ac:dyDescent="0.2">
      <c r="AC752" s="48"/>
      <c r="AD752" s="55"/>
    </row>
    <row r="754" spans="29:30" ht="12" customHeight="1" x14ac:dyDescent="0.2">
      <c r="AC754" s="48"/>
      <c r="AD754" s="55"/>
    </row>
    <row r="755" spans="29:30" ht="12" customHeight="1" x14ac:dyDescent="0.2">
      <c r="AC755" s="48"/>
      <c r="AD755" s="55"/>
    </row>
  </sheetData>
  <sheetProtection algorithmName="SHA-512" hashValue="ZS4uIAaE084P3NCkx4C8+UT98Me5MlcTOKdeDg43lH/irbsRMToEcSUxBbL4JQlpwtc4eOpEKvRrZulnyXsaFw==" saltValue="AVD2AkeFVddYrPpb5Zx15w==" spinCount="100000" sheet="1" objects="1" scenarios="1" selectLockedCells="1"/>
  <mergeCells count="11">
    <mergeCell ref="C258:D258"/>
    <mergeCell ref="E258:F258"/>
    <mergeCell ref="E315:F315"/>
    <mergeCell ref="C315:D315"/>
    <mergeCell ref="E40:F40"/>
    <mergeCell ref="A17:F17"/>
    <mergeCell ref="A38:A39"/>
    <mergeCell ref="B40:D40"/>
    <mergeCell ref="E38:F39"/>
    <mergeCell ref="B38:D39"/>
    <mergeCell ref="B24:D24"/>
  </mergeCells>
  <phoneticPr fontId="0" type="noConversion"/>
  <pageMargins left="0.6" right="0" top="0.5" bottom="0.5" header="0.25" footer="0.25"/>
  <pageSetup firstPageNumber="0" orientation="portrait" horizontalDpi="1200" verticalDpi="1200" r:id="rId1"/>
  <headerFooter alignWithMargins="0">
    <oddFooter>&amp;C&amp;"Tahoma,Bold"Alberta Municipal Affairs - Municipal Financial Information Return</oddFooter>
  </headerFooter>
  <rowBreaks count="23" manualBreakCount="23">
    <brk id="49" max="16383" man="1"/>
    <brk id="107" max="16383" man="1"/>
    <brk id="141" max="5" man="1"/>
    <brk id="198" max="16383" man="1"/>
    <brk id="254" max="16383" man="1"/>
    <brk id="311" max="16383" man="1"/>
    <brk id="368" max="16383" man="1"/>
    <brk id="419" max="16383" man="1"/>
    <brk id="465" max="5" man="1"/>
    <brk id="509" max="16383" man="1"/>
    <brk id="523" max="16383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Parkins</dc:creator>
  <cp:lastModifiedBy>christina.parkins</cp:lastModifiedBy>
  <cp:lastPrinted>2016-11-30T23:45:56Z</cp:lastPrinted>
  <dcterms:created xsi:type="dcterms:W3CDTF">1997-11-05T22:40:12Z</dcterms:created>
  <dcterms:modified xsi:type="dcterms:W3CDTF">2017-11-10T21:49:00Z</dcterms:modified>
</cp:coreProperties>
</file>