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SL_MCS_MCB\02270_Mun_Fin_Mgmt_Repts_&amp;_Stats\Annual Reporting Documents\2018\Regional Services Commissions\"/>
    </mc:Choice>
  </mc:AlternateContent>
  <bookViews>
    <workbookView xWindow="0" yWindow="1008" windowWidth="15360" windowHeight="9516" tabRatio="384"/>
  </bookViews>
  <sheets>
    <sheet name="2017" sheetId="1" r:id="rId1"/>
  </sheets>
  <definedNames>
    <definedName name="_xlnm.Print_Area" localSheetId="0">'2017'!$A$1:$F$318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calcId="152511"/>
</workbook>
</file>

<file path=xl/calcChain.xml><?xml version="1.0" encoding="utf-8"?>
<calcChain xmlns="http://schemas.openxmlformats.org/spreadsheetml/2006/main">
  <c r="AB54" i="1" l="1"/>
  <c r="F247" i="1"/>
  <c r="F236" i="1"/>
  <c r="AA92" i="1" l="1"/>
  <c r="AF92" i="1" l="1"/>
  <c r="AF93" i="1"/>
  <c r="AB93" i="1"/>
  <c r="AB92" i="1"/>
  <c r="AG181" i="1"/>
  <c r="AF181" i="1"/>
  <c r="AG120" i="1"/>
  <c r="C72" i="1"/>
  <c r="F125" i="1"/>
  <c r="F123" i="1"/>
  <c r="A342" i="1"/>
  <c r="A341" i="1"/>
  <c r="A339" i="1"/>
  <c r="A338" i="1"/>
  <c r="A337" i="1"/>
  <c r="A336" i="1"/>
  <c r="A335" i="1"/>
  <c r="A334" i="1"/>
  <c r="F237" i="1"/>
  <c r="F238" i="1"/>
  <c r="F239" i="1"/>
  <c r="F240" i="1"/>
  <c r="F241" i="1"/>
  <c r="F242" i="1"/>
  <c r="F248" i="1"/>
  <c r="F249" i="1"/>
  <c r="F251" i="1"/>
  <c r="F252" i="1"/>
  <c r="E268" i="1"/>
  <c r="AF144" i="1"/>
  <c r="AF137" i="1"/>
  <c r="F110" i="1"/>
  <c r="D244" i="1"/>
  <c r="E267" i="1"/>
  <c r="C227" i="1"/>
  <c r="D227" i="1"/>
  <c r="AG237" i="1"/>
  <c r="AH237" i="1"/>
  <c r="AI237" i="1"/>
  <c r="AF237" i="1"/>
  <c r="AA237" i="1"/>
  <c r="AB237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1" i="1"/>
  <c r="AB71" i="1"/>
  <c r="AA72" i="1"/>
  <c r="AB72" i="1"/>
  <c r="AA74" i="1"/>
  <c r="AB74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4" i="1"/>
  <c r="AB84" i="1"/>
  <c r="AA85" i="1"/>
  <c r="AB85" i="1"/>
  <c r="AA86" i="1"/>
  <c r="AA87" i="1"/>
  <c r="AB87" i="1"/>
  <c r="AA90" i="1"/>
  <c r="AB90" i="1"/>
  <c r="AA91" i="1"/>
  <c r="AB91" i="1"/>
  <c r="AA93" i="1"/>
  <c r="AA95" i="1"/>
  <c r="AB95" i="1"/>
  <c r="AA97" i="1"/>
  <c r="AB97" i="1"/>
  <c r="AA110" i="1"/>
  <c r="AB110" i="1"/>
  <c r="AA112" i="1"/>
  <c r="AB112" i="1"/>
  <c r="AA114" i="1"/>
  <c r="AB114" i="1"/>
  <c r="AA115" i="1"/>
  <c r="AB115" i="1"/>
  <c r="AA116" i="1"/>
  <c r="AB116" i="1"/>
  <c r="AA118" i="1"/>
  <c r="AB118" i="1"/>
  <c r="AA119" i="1"/>
  <c r="AB119" i="1"/>
  <c r="AA120" i="1"/>
  <c r="AB120" i="1"/>
  <c r="AA121" i="1"/>
  <c r="AB121" i="1"/>
  <c r="AA123" i="1"/>
  <c r="AB123" i="1"/>
  <c r="AA124" i="1"/>
  <c r="AB124" i="1"/>
  <c r="AA125" i="1"/>
  <c r="AB125" i="1"/>
  <c r="AA126" i="1"/>
  <c r="AB126" i="1"/>
  <c r="AA127" i="1"/>
  <c r="AB127" i="1"/>
  <c r="AA129" i="1"/>
  <c r="AB129" i="1"/>
  <c r="AA136" i="1"/>
  <c r="AB136" i="1"/>
  <c r="AA137" i="1"/>
  <c r="AB137" i="1"/>
  <c r="AA138" i="1"/>
  <c r="AB138" i="1"/>
  <c r="AA139" i="1"/>
  <c r="AB139" i="1"/>
  <c r="AA140" i="1"/>
  <c r="AB140" i="1"/>
  <c r="AA141" i="1"/>
  <c r="AB141" i="1"/>
  <c r="AA142" i="1"/>
  <c r="AB142" i="1"/>
  <c r="AA143" i="1"/>
  <c r="AB143" i="1"/>
  <c r="AA144" i="1"/>
  <c r="AB144" i="1"/>
  <c r="AA145" i="1"/>
  <c r="AB145" i="1"/>
  <c r="AA146" i="1"/>
  <c r="AB146" i="1"/>
  <c r="AA147" i="1"/>
  <c r="AB147" i="1"/>
  <c r="AA148" i="1"/>
  <c r="AB148" i="1"/>
  <c r="AA149" i="1"/>
  <c r="AB149" i="1"/>
  <c r="AA150" i="1"/>
  <c r="AB150" i="1"/>
  <c r="AA152" i="1"/>
  <c r="AB152" i="1"/>
  <c r="AA154" i="1"/>
  <c r="AB154" i="1"/>
  <c r="AA155" i="1"/>
  <c r="AB155" i="1"/>
  <c r="AA156" i="1"/>
  <c r="AB156" i="1"/>
  <c r="AA157" i="1"/>
  <c r="AB157" i="1"/>
  <c r="AA158" i="1"/>
  <c r="AB158" i="1"/>
  <c r="AA159" i="1"/>
  <c r="AB159" i="1"/>
  <c r="AA160" i="1"/>
  <c r="AB160" i="1"/>
  <c r="AA161" i="1"/>
  <c r="AB161" i="1"/>
  <c r="AA162" i="1"/>
  <c r="AB162" i="1"/>
  <c r="AA163" i="1"/>
  <c r="AB163" i="1"/>
  <c r="AA164" i="1"/>
  <c r="AB164" i="1"/>
  <c r="AA165" i="1"/>
  <c r="AB165" i="1"/>
  <c r="AA166" i="1"/>
  <c r="AB166" i="1"/>
  <c r="AA168" i="1"/>
  <c r="AB168" i="1"/>
  <c r="AA170" i="1"/>
  <c r="AB170" i="1"/>
  <c r="AA181" i="1"/>
  <c r="AB181" i="1"/>
  <c r="AA182" i="1"/>
  <c r="AB182" i="1"/>
  <c r="AA183" i="1"/>
  <c r="AB183" i="1"/>
  <c r="AA185" i="1"/>
  <c r="AB185" i="1"/>
  <c r="AA186" i="1"/>
  <c r="AB186" i="1"/>
  <c r="AA187" i="1"/>
  <c r="AB187" i="1"/>
  <c r="AA188" i="1"/>
  <c r="AB188" i="1"/>
  <c r="AA189" i="1"/>
  <c r="AB189" i="1"/>
  <c r="AA190" i="1"/>
  <c r="AB190" i="1"/>
  <c r="AA192" i="1"/>
  <c r="AB192" i="1"/>
  <c r="AA193" i="1"/>
  <c r="AB193" i="1"/>
  <c r="AA194" i="1"/>
  <c r="AB194" i="1"/>
  <c r="AA195" i="1"/>
  <c r="AB195" i="1"/>
  <c r="AA196" i="1"/>
  <c r="AB196" i="1"/>
  <c r="AA197" i="1"/>
  <c r="AB197" i="1"/>
  <c r="AA199" i="1"/>
  <c r="AB199" i="1"/>
  <c r="AA200" i="1"/>
  <c r="AB200" i="1"/>
  <c r="AA201" i="1"/>
  <c r="AB201" i="1"/>
  <c r="AA202" i="1"/>
  <c r="AB202" i="1"/>
  <c r="AA204" i="1"/>
  <c r="AB204" i="1"/>
  <c r="AA205" i="1"/>
  <c r="AB205" i="1"/>
  <c r="AA206" i="1"/>
  <c r="AB206" i="1"/>
  <c r="AA207" i="1"/>
  <c r="AB207" i="1"/>
  <c r="AA209" i="1"/>
  <c r="AB209" i="1"/>
  <c r="AA210" i="1"/>
  <c r="AB210" i="1"/>
  <c r="AA211" i="1"/>
  <c r="AB211" i="1"/>
  <c r="AA212" i="1"/>
  <c r="AB212" i="1"/>
  <c r="AA213" i="1"/>
  <c r="AB213" i="1"/>
  <c r="AA214" i="1"/>
  <c r="AB214" i="1"/>
  <c r="AA216" i="1"/>
  <c r="AB216" i="1"/>
  <c r="AA217" i="1"/>
  <c r="AB217" i="1"/>
  <c r="AA218" i="1"/>
  <c r="AB218" i="1"/>
  <c r="AA219" i="1"/>
  <c r="AB219" i="1"/>
  <c r="AA220" i="1"/>
  <c r="AB220" i="1"/>
  <c r="AA222" i="1"/>
  <c r="AB222" i="1"/>
  <c r="AA223" i="1"/>
  <c r="AB223" i="1"/>
  <c r="AA225" i="1"/>
  <c r="AB225" i="1"/>
  <c r="AA227" i="1"/>
  <c r="AB227" i="1"/>
  <c r="AA236" i="1"/>
  <c r="AB236" i="1"/>
  <c r="AA238" i="1"/>
  <c r="AB238" i="1"/>
  <c r="AA239" i="1"/>
  <c r="AB239" i="1"/>
  <c r="AA240" i="1"/>
  <c r="AB240" i="1"/>
  <c r="AA241" i="1"/>
  <c r="AB241" i="1"/>
  <c r="AA242" i="1"/>
  <c r="AB242" i="1"/>
  <c r="AA244" i="1"/>
  <c r="AB244" i="1"/>
  <c r="AA247" i="1"/>
  <c r="AB247" i="1"/>
  <c r="AA248" i="1"/>
  <c r="AB248" i="1"/>
  <c r="AA249" i="1"/>
  <c r="AB249" i="1"/>
  <c r="AA250" i="1"/>
  <c r="AB250" i="1"/>
  <c r="AA251" i="1"/>
  <c r="AB251" i="1"/>
  <c r="AA252" i="1"/>
  <c r="AB252" i="1"/>
  <c r="AA254" i="1"/>
  <c r="AB254" i="1"/>
  <c r="AA256" i="1"/>
  <c r="AB256" i="1"/>
  <c r="AA258" i="1"/>
  <c r="AB258" i="1"/>
  <c r="AA260" i="1"/>
  <c r="AB260" i="1"/>
  <c r="AA267" i="1"/>
  <c r="AB267" i="1"/>
  <c r="AA268" i="1"/>
  <c r="AB268" i="1"/>
  <c r="AA270" i="1"/>
  <c r="AB270" i="1"/>
  <c r="AA277" i="1"/>
  <c r="AB277" i="1"/>
  <c r="AA278" i="1"/>
  <c r="AB278" i="1"/>
  <c r="AA280" i="1"/>
  <c r="AB280" i="1"/>
  <c r="AA286" i="1"/>
  <c r="AB286" i="1"/>
  <c r="AA287" i="1"/>
  <c r="AB287" i="1"/>
  <c r="AA288" i="1"/>
  <c r="AB288" i="1"/>
  <c r="AA289" i="1"/>
  <c r="AB289" i="1"/>
  <c r="AA290" i="1"/>
  <c r="AB290" i="1"/>
  <c r="AA291" i="1"/>
  <c r="AB291" i="1"/>
  <c r="AA292" i="1"/>
  <c r="AB292" i="1"/>
  <c r="AA295" i="1"/>
  <c r="AB295" i="1"/>
  <c r="AA296" i="1"/>
  <c r="AB296" i="1"/>
  <c r="AA297" i="1"/>
  <c r="AB297" i="1"/>
  <c r="AA298" i="1"/>
  <c r="AB298" i="1"/>
  <c r="AA299" i="1"/>
  <c r="AB299" i="1"/>
  <c r="AA300" i="1"/>
  <c r="AB300" i="1"/>
  <c r="AA302" i="1"/>
  <c r="AB302" i="1"/>
  <c r="AA308" i="1"/>
  <c r="AB308" i="1"/>
  <c r="AA309" i="1"/>
  <c r="AB309" i="1"/>
  <c r="AA310" i="1"/>
  <c r="AB310" i="1"/>
  <c r="AA311" i="1"/>
  <c r="AB311" i="1"/>
  <c r="AA318" i="1"/>
  <c r="AB318" i="1"/>
  <c r="AB55" i="1"/>
  <c r="AA55" i="1"/>
  <c r="AG127" i="1"/>
  <c r="AH127" i="1"/>
  <c r="F127" i="1"/>
  <c r="AI127" i="1" s="1"/>
  <c r="AF127" i="1"/>
  <c r="AH120" i="1"/>
  <c r="AF120" i="1"/>
  <c r="AH119" i="1"/>
  <c r="AF119" i="1"/>
  <c r="AH118" i="1"/>
  <c r="AF118" i="1"/>
  <c r="AH116" i="1"/>
  <c r="AG116" i="1"/>
  <c r="AG115" i="1"/>
  <c r="AF115" i="1"/>
  <c r="AG114" i="1"/>
  <c r="AF114" i="1"/>
  <c r="F250" i="1"/>
  <c r="D129" i="1"/>
  <c r="C280" i="1"/>
  <c r="AF280" i="1" s="1"/>
  <c r="C270" i="1"/>
  <c r="D270" i="1"/>
  <c r="AF76" i="1"/>
  <c r="AF77" i="1"/>
  <c r="AF78" i="1"/>
  <c r="AF79" i="1"/>
  <c r="AF81" i="1"/>
  <c r="AF82" i="1"/>
  <c r="AF91" i="1"/>
  <c r="AF75" i="1"/>
  <c r="AF56" i="1"/>
  <c r="AF57" i="1"/>
  <c r="AF58" i="1"/>
  <c r="AF59" i="1"/>
  <c r="AF61" i="1"/>
  <c r="AF62" i="1"/>
  <c r="AF63" i="1"/>
  <c r="AF64" i="1"/>
  <c r="AF65" i="1"/>
  <c r="AF66" i="1"/>
  <c r="AF67" i="1"/>
  <c r="AF68" i="1"/>
  <c r="AF69" i="1"/>
  <c r="AF72" i="1"/>
  <c r="AF55" i="1"/>
  <c r="D280" i="1"/>
  <c r="E277" i="1"/>
  <c r="E278" i="1"/>
  <c r="E286" i="1"/>
  <c r="E287" i="1"/>
  <c r="AH287" i="1" s="1"/>
  <c r="E288" i="1"/>
  <c r="AH288" i="1" s="1"/>
  <c r="E289" i="1"/>
  <c r="AH289" i="1" s="1"/>
  <c r="E290" i="1"/>
  <c r="AH290" i="1" s="1"/>
  <c r="C292" i="1"/>
  <c r="AF292" i="1" s="1"/>
  <c r="E291" i="1"/>
  <c r="AH291" i="1" s="1"/>
  <c r="D292" i="1"/>
  <c r="AG292" i="1" s="1"/>
  <c r="E295" i="1"/>
  <c r="AF318" i="1"/>
  <c r="AF309" i="1"/>
  <c r="AF310" i="1"/>
  <c r="AF311" i="1"/>
  <c r="AF308" i="1"/>
  <c r="AF295" i="1"/>
  <c r="AG295" i="1"/>
  <c r="AF296" i="1"/>
  <c r="AG296" i="1"/>
  <c r="E296" i="1"/>
  <c r="AH296" i="1" s="1"/>
  <c r="AF297" i="1"/>
  <c r="AG297" i="1"/>
  <c r="E297" i="1"/>
  <c r="AH297" i="1" s="1"/>
  <c r="AF298" i="1"/>
  <c r="AG298" i="1"/>
  <c r="E298" i="1"/>
  <c r="AH298" i="1" s="1"/>
  <c r="AF299" i="1"/>
  <c r="AG299" i="1"/>
  <c r="E299" i="1"/>
  <c r="AH299" i="1" s="1"/>
  <c r="AF300" i="1"/>
  <c r="AG300" i="1"/>
  <c r="E300" i="1"/>
  <c r="AH300" i="1" s="1"/>
  <c r="C302" i="1"/>
  <c r="AF302" i="1" s="1"/>
  <c r="D302" i="1"/>
  <c r="AG302" i="1" s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78" i="1"/>
  <c r="AG278" i="1"/>
  <c r="AH278" i="1"/>
  <c r="AG280" i="1"/>
  <c r="AG277" i="1"/>
  <c r="AF277" i="1"/>
  <c r="AF267" i="1"/>
  <c r="AG267" i="1"/>
  <c r="AH267" i="1"/>
  <c r="AF268" i="1"/>
  <c r="AG268" i="1"/>
  <c r="AH268" i="1"/>
  <c r="AF270" i="1"/>
  <c r="AG270" i="1"/>
  <c r="AF248" i="1"/>
  <c r="AG248" i="1"/>
  <c r="AH248" i="1"/>
  <c r="AI248" i="1"/>
  <c r="AF249" i="1"/>
  <c r="AG249" i="1"/>
  <c r="AH249" i="1"/>
  <c r="AI249" i="1"/>
  <c r="AF250" i="1"/>
  <c r="AG250" i="1"/>
  <c r="AH250" i="1"/>
  <c r="AI250" i="1"/>
  <c r="AF251" i="1"/>
  <c r="AG251" i="1"/>
  <c r="AH251" i="1"/>
  <c r="AI251" i="1"/>
  <c r="AF252" i="1"/>
  <c r="AG252" i="1"/>
  <c r="AH252" i="1"/>
  <c r="AI252" i="1"/>
  <c r="C254" i="1"/>
  <c r="AF254" i="1" s="1"/>
  <c r="D254" i="1"/>
  <c r="AG254" i="1" s="1"/>
  <c r="E254" i="1"/>
  <c r="AH254" i="1" s="1"/>
  <c r="C244" i="1"/>
  <c r="AG256" i="1"/>
  <c r="AH256" i="1"/>
  <c r="AF258" i="1"/>
  <c r="AG258" i="1"/>
  <c r="AH258" i="1"/>
  <c r="AI258" i="1"/>
  <c r="AG260" i="1"/>
  <c r="AH260" i="1"/>
  <c r="AF247" i="1"/>
  <c r="AG247" i="1"/>
  <c r="AH247" i="1"/>
  <c r="E244" i="1"/>
  <c r="AH244" i="1" s="1"/>
  <c r="AG236" i="1"/>
  <c r="AF238" i="1"/>
  <c r="AG238" i="1"/>
  <c r="AH238" i="1"/>
  <c r="AI238" i="1"/>
  <c r="AF239" i="1"/>
  <c r="AG239" i="1"/>
  <c r="AH239" i="1"/>
  <c r="AI239" i="1"/>
  <c r="AF240" i="1"/>
  <c r="AG240" i="1"/>
  <c r="AH240" i="1"/>
  <c r="AI240" i="1"/>
  <c r="AF241" i="1"/>
  <c r="AG241" i="1"/>
  <c r="AH241" i="1"/>
  <c r="AI241" i="1"/>
  <c r="AF242" i="1"/>
  <c r="AG242" i="1"/>
  <c r="AH242" i="1"/>
  <c r="AI242" i="1"/>
  <c r="AF227" i="1"/>
  <c r="AG227" i="1"/>
  <c r="AF225" i="1"/>
  <c r="AG225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136" i="1"/>
  <c r="AF138" i="1"/>
  <c r="AF139" i="1"/>
  <c r="AF140" i="1"/>
  <c r="AF141" i="1"/>
  <c r="AF142" i="1"/>
  <c r="AF143" i="1"/>
  <c r="AF145" i="1"/>
  <c r="AF146" i="1"/>
  <c r="AF147" i="1"/>
  <c r="AF148" i="1"/>
  <c r="AF149" i="1"/>
  <c r="AF150" i="1"/>
  <c r="AF154" i="1"/>
  <c r="AF155" i="1"/>
  <c r="AF156" i="1"/>
  <c r="AF157" i="1"/>
  <c r="AF158" i="1"/>
  <c r="AF159" i="1"/>
  <c r="AF160" i="1"/>
  <c r="AF161" i="1"/>
  <c r="AF163" i="1"/>
  <c r="AF164" i="1"/>
  <c r="AF165" i="1"/>
  <c r="AF166" i="1"/>
  <c r="AH123" i="1"/>
  <c r="AI123" i="1"/>
  <c r="AF124" i="1"/>
  <c r="AH124" i="1"/>
  <c r="AH125" i="1"/>
  <c r="AI125" i="1"/>
  <c r="AG129" i="1"/>
  <c r="AI110" i="1"/>
  <c r="AH110" i="1"/>
  <c r="AG110" i="1"/>
  <c r="AF110" i="1"/>
  <c r="A324" i="1"/>
  <c r="A325" i="1"/>
  <c r="A326" i="1"/>
  <c r="AH295" i="1"/>
  <c r="F244" i="1"/>
  <c r="AH236" i="1"/>
  <c r="AH286" i="1"/>
  <c r="E280" i="1"/>
  <c r="AH280" i="1" s="1"/>
  <c r="AH277" i="1"/>
  <c r="E302" i="1" l="1"/>
  <c r="AH302" i="1" s="1"/>
  <c r="E292" i="1"/>
  <c r="AH292" i="1" s="1"/>
  <c r="E270" i="1"/>
  <c r="AH270" i="1" s="1"/>
  <c r="A323" i="1"/>
  <c r="AF236" i="1"/>
  <c r="A344" i="1"/>
  <c r="AI236" i="1"/>
  <c r="C256" i="1"/>
  <c r="AF244" i="1"/>
  <c r="AI244" i="1"/>
  <c r="F254" i="1"/>
  <c r="AI247" i="1"/>
  <c r="AG244" i="1"/>
  <c r="AF162" i="1"/>
  <c r="C168" i="1"/>
  <c r="E121" i="1"/>
  <c r="A340" i="1" s="1"/>
  <c r="AF121" i="1"/>
  <c r="C80" i="1" l="1"/>
  <c r="C85" i="1" s="1"/>
  <c r="AH121" i="1"/>
  <c r="E129" i="1"/>
  <c r="AH129" i="1" s="1"/>
  <c r="AI254" i="1"/>
  <c r="A345" i="1"/>
  <c r="A321" i="1"/>
  <c r="AF80" i="1"/>
  <c r="AF256" i="1"/>
  <c r="C260" i="1"/>
  <c r="AF260" i="1" s="1"/>
  <c r="F256" i="1"/>
  <c r="C90" i="1" s="1"/>
  <c r="AF168" i="1"/>
  <c r="AF90" i="1" l="1"/>
  <c r="C95" i="1"/>
  <c r="AF95" i="1" s="1"/>
  <c r="AF85" i="1"/>
  <c r="C87" i="1"/>
  <c r="C152" i="1"/>
  <c r="AI256" i="1"/>
  <c r="F260" i="1"/>
  <c r="A332" i="1"/>
  <c r="AF87" i="1" l="1"/>
  <c r="C97" i="1"/>
  <c r="AF97" i="1" s="1"/>
  <c r="C170" i="1"/>
  <c r="AF152" i="1"/>
  <c r="AI260" i="1"/>
  <c r="A331" i="1"/>
  <c r="C112" i="1" l="1"/>
  <c r="AF170" i="1"/>
  <c r="F112" i="1" l="1"/>
  <c r="AF112" i="1"/>
  <c r="C129" i="1"/>
  <c r="AF129" i="1" s="1"/>
  <c r="F129" i="1" l="1"/>
  <c r="AI112" i="1"/>
  <c r="AI129" i="1" l="1"/>
  <c r="A333" i="1"/>
</calcChain>
</file>

<file path=xl/sharedStrings.xml><?xml version="1.0" encoding="utf-8"?>
<sst xmlns="http://schemas.openxmlformats.org/spreadsheetml/2006/main" count="589" uniqueCount="221">
  <si>
    <t xml:space="preserve"> </t>
  </si>
  <si>
    <t>FINANCIAL POSITION</t>
  </si>
  <si>
    <t>Total</t>
  </si>
  <si>
    <t>Assets</t>
  </si>
  <si>
    <t>Cash and Temporary Investments .............................................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</si>
  <si>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</si>
  <si>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</si>
  <si>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</si>
  <si>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</si>
  <si>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</si>
  <si>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Long Term Investments</t>
  </si>
  <si>
    <t>.   Federal Government .............................................................</t>
  </si>
  <si>
    <t>.   Local Governments 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</si>
  <si>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</si>
  <si>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</si>
  <si>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</si>
  <si>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</si>
  <si>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</si>
  <si>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</si>
  <si>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</si>
  <si>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</si>
  <si>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</si>
  <si>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</si>
  <si>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</si>
  <si>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</si>
  <si>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>General Government</t>
  </si>
  <si>
    <t xml:space="preserve">     Council and Other Legislative .....................................................</t>
  </si>
  <si>
    <t xml:space="preserve">     General Administration ................................................................</t>
  </si>
  <si>
    <t xml:space="preserve">     Other General Government..................................................................................</t>
  </si>
  <si>
    <t>Protective Services</t>
  </si>
  <si>
    <t xml:space="preserve">     Police .........................................................................................</t>
  </si>
  <si>
    <t xml:space="preserve">     Fire .............................................................................................</t>
  </si>
  <si>
    <t xml:space="preserve">     Disaster and Emergency Measures ............................................</t>
  </si>
  <si>
    <t xml:space="preserve">     Ambulance and First Aid .............................................................</t>
  </si>
  <si>
    <t xml:space="preserve">     Bylaws Enforcement ...................................................................</t>
  </si>
  <si>
    <t>Transportation</t>
  </si>
  <si>
    <t xml:space="preserve">     Common and Equipment Pool .....................................................</t>
  </si>
  <si>
    <t xml:space="preserve">     Roads, Streets, Walks, Lighting .................................................</t>
  </si>
  <si>
    <t xml:space="preserve">     Airport .........................................................................................</t>
  </si>
  <si>
    <t xml:space="preserve">     Public Transit ..............................................................................</t>
  </si>
  <si>
    <t xml:space="preserve">     Storm Sewers and Drainage .......................................................</t>
  </si>
  <si>
    <t xml:space="preserve">     Other Transportation ...................................................................................</t>
  </si>
  <si>
    <t>Environmental Use and Protection</t>
  </si>
  <si>
    <t xml:space="preserve">     Water Supply and Distribution ....................................................</t>
  </si>
  <si>
    <t xml:space="preserve">     Wastewater Treatment and Disposal ..........................................</t>
  </si>
  <si>
    <t xml:space="preserve">     Waste Management ...................................................................</t>
  </si>
  <si>
    <t xml:space="preserve">     Other Environmental Use and Protection ....................................</t>
  </si>
  <si>
    <t>Public Health and Welfare</t>
  </si>
  <si>
    <t xml:space="preserve">     Family and Community Support ...................................................</t>
  </si>
  <si>
    <t xml:space="preserve">     Day Care ....................................................................................</t>
  </si>
  <si>
    <t xml:space="preserve">     Cemeteries and Crematoriums .....................................................</t>
  </si>
  <si>
    <t xml:space="preserve">     Other Public Health and Welfare .................................................</t>
  </si>
  <si>
    <t>Planning and Development</t>
  </si>
  <si>
    <t xml:space="preserve">     Land Use Planning, Zoning and Development ...........................</t>
  </si>
  <si>
    <t xml:space="preserve">     Economic/Agricultural  Development ..........................................</t>
  </si>
  <si>
    <t xml:space="preserve">     Subdivision Land and Development ...........................................</t>
  </si>
  <si>
    <t xml:space="preserve">     Land, Housing and Building Rentals ...........................................</t>
  </si>
  <si>
    <t xml:space="preserve">     Other Planning and Development................................................</t>
  </si>
  <si>
    <t>Recreation and Culture</t>
  </si>
  <si>
    <t xml:space="preserve">     Recreation Boards ......................................................................</t>
  </si>
  <si>
    <t xml:space="preserve">     Parks and Recreation .................................................................</t>
  </si>
  <si>
    <t xml:space="preserve">     Culture: Libraries, Museums, Halls ..............................................</t>
  </si>
  <si>
    <t xml:space="preserve">     Convention Centres ....................................................................</t>
  </si>
  <si>
    <t xml:space="preserve">     Other Recreation and Culture.........................................................</t>
  </si>
  <si>
    <t>Other ........................................................................................</t>
  </si>
  <si>
    <t>Revenues</t>
  </si>
  <si>
    <t>Licenses and Permits ................................................................</t>
  </si>
  <si>
    <t>Franchise and Concession Contracts 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</si>
  <si>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</si>
  <si>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</si>
  <si>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Federal Government Unconditional Transfers ...........................</t>
  </si>
  <si>
    <t>Federal Government Conditional Transfers ...............................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</si>
  <si>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</si>
  <si>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</si>
  <si>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</si>
  <si>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Other Revenues .......................................................................</t>
  </si>
  <si>
    <t>Total  Revenue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</si>
  <si>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</si>
  <si>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</si>
  <si>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</si>
  <si>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</si>
  <si>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</si>
  <si>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</si>
  <si>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</si>
  <si>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Other Expenditures ...................................................................</t>
  </si>
  <si>
    <t xml:space="preserve">Total </t>
  </si>
  <si>
    <t>Additions</t>
  </si>
  <si>
    <t xml:space="preserve">Balance at </t>
  </si>
  <si>
    <t xml:space="preserve">Beginning of </t>
  </si>
  <si>
    <t>Year</t>
  </si>
  <si>
    <t>Reductions</t>
  </si>
  <si>
    <t>End of Year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</si>
  <si>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</si>
  <si>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</si>
  <si>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</si>
  <si>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</si>
  <si>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</si>
  <si>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 xml:space="preserve">                                                     LONG TERM DEBT SUPPORT</t>
  </si>
  <si>
    <t>Long Term Debt Support</t>
  </si>
  <si>
    <t>Supported by Utility Rates ........................................................</t>
  </si>
  <si>
    <t>Total Long Term Debt Principal Balance</t>
  </si>
  <si>
    <t xml:space="preserve">                                                      LONG TERM DEBT SOURCES</t>
  </si>
  <si>
    <t>Other .........................................................................................</t>
  </si>
  <si>
    <t xml:space="preserve">                       FUTURE LONG TERM DEBT REPAYMENTS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</si>
  <si>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</si>
  <si>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</si>
  <si>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</si>
  <si>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</si>
  <si>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</si>
  <si>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</si>
  <si>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</si>
  <si>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</si>
  <si>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</si>
  <si>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</si>
  <si>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>EDIT LIST - PLEASE REVIEW AND CORRECT ANY ERRORS NOTED BELOW</t>
  </si>
  <si>
    <t xml:space="preserve">                               DEBT LIMIT</t>
  </si>
  <si>
    <t>Debt Limit ......................…………………….......................................…………………………………………………………</t>
  </si>
  <si>
    <t>Total Debt ............................................................………………………………………………………………………………</t>
  </si>
  <si>
    <t>Debt Service Limit ..................................................................………………………………………………………………..</t>
  </si>
  <si>
    <t>Total Debt Service Costs .......................................................................................………………………………………</t>
  </si>
  <si>
    <t>Alberta Capital Finance Authority………………………………..</t>
  </si>
  <si>
    <t>Schedule 9F</t>
  </si>
  <si>
    <t>Schedule 9G</t>
  </si>
  <si>
    <t>Schedule 9H</t>
  </si>
  <si>
    <t>Schedule 9I</t>
  </si>
  <si>
    <t>Schedule 9J</t>
  </si>
  <si>
    <t>Schedule 9AA</t>
  </si>
  <si>
    <t xml:space="preserve">     Engineered Structures ........................................................</t>
  </si>
  <si>
    <t>Accumulated Amortization</t>
  </si>
  <si>
    <t>Total Accumulated Amortization</t>
  </si>
  <si>
    <t>Net Book Value of Capital Property</t>
  </si>
  <si>
    <t xml:space="preserve">                                              TANGIBLE CAPITAL ASSETS SUPPLEMENTARY DETAIL</t>
  </si>
  <si>
    <t xml:space="preserve">     Gas ......................................................................</t>
  </si>
  <si>
    <t xml:space="preserve">     Electric .................................................................</t>
  </si>
  <si>
    <t>Other Utilities</t>
  </si>
  <si>
    <t>Expenses</t>
  </si>
  <si>
    <t>Amortization of Tangible Capital Assets ................................................</t>
  </si>
  <si>
    <t>Net Revenue (Expense)</t>
  </si>
  <si>
    <t>Total Expenses</t>
  </si>
  <si>
    <t>Tangible Capital Assets - Cost</t>
  </si>
  <si>
    <t xml:space="preserve">     Land Improvements..............................................................</t>
  </si>
  <si>
    <t>Total Financial Assets</t>
  </si>
  <si>
    <t>Net Financial Assets (Net Debt)</t>
  </si>
  <si>
    <t>Non Financial Assets</t>
  </si>
  <si>
    <t>Accumulated Surplus</t>
  </si>
  <si>
    <t>Accumulated Surplus - Beginning of Year</t>
  </si>
  <si>
    <t>Equity in Tangible Capital Assets</t>
  </si>
  <si>
    <t>Total Non-Financial Assets</t>
  </si>
  <si>
    <t>Net Gain on Sale of Tangible Capital Assets .............................</t>
  </si>
  <si>
    <t>Net Revenue (Expense) ..............................................................</t>
  </si>
  <si>
    <t>Restricted Funds - Used for Operations………………………..</t>
  </si>
  <si>
    <t>Accumulated Surplus - End of Year……………………………….</t>
  </si>
  <si>
    <t>Operating Purposes</t>
  </si>
  <si>
    <t>9A</t>
  </si>
  <si>
    <t>9B</t>
  </si>
  <si>
    <t>9D</t>
  </si>
  <si>
    <t>9F</t>
  </si>
  <si>
    <t>9G</t>
  </si>
  <si>
    <t>9H</t>
  </si>
  <si>
    <t>9I</t>
  </si>
  <si>
    <t>9J</t>
  </si>
  <si>
    <t>9AA</t>
  </si>
  <si>
    <t xml:space="preserve">           Schedule 9B</t>
  </si>
  <si>
    <t>Unrestricted</t>
  </si>
  <si>
    <t xml:space="preserve">Restricted  </t>
  </si>
  <si>
    <t>Equity in TCA</t>
  </si>
  <si>
    <t>CHANGE IN ACCUMULATED SURPLUS</t>
  </si>
  <si>
    <t>Restricted Funds - Used for TCA……………………………..</t>
  </si>
  <si>
    <t>Annual Amortization Expense………………….………………………………….</t>
  </si>
  <si>
    <t>Long Term Debt - Issued………………………………………………..</t>
  </si>
  <si>
    <t>Long Term Debt - Repaid………………………………………………</t>
  </si>
  <si>
    <t>Other Adjustments………………………………………………..</t>
  </si>
  <si>
    <t>Net Loss on Sale of Tangible Capital Assets…………..</t>
  </si>
  <si>
    <t>Write Down of Tangible Capital Assets…………………</t>
  </si>
  <si>
    <t>Principal</t>
  </si>
  <si>
    <t xml:space="preserve">     Construction In Progress……………………………………..</t>
  </si>
  <si>
    <t>Schedule 9D</t>
  </si>
  <si>
    <t xml:space="preserve">                                       FINANCIAL ACTIVITIES BY TYPE / OBJECT</t>
  </si>
  <si>
    <t>Prepaid Expenses .................................................................</t>
  </si>
  <si>
    <t>Tangible Capital Assets..................................................................</t>
  </si>
  <si>
    <t>Current Year Funds Used for TCA ……………………</t>
  </si>
  <si>
    <t xml:space="preserve">     Buildings ........................................................................</t>
  </si>
  <si>
    <t>Capital Long Term Debt (Net)</t>
  </si>
  <si>
    <t xml:space="preserve">     Land Improvements................................................</t>
  </si>
  <si>
    <t>Disposals of TCA………………………………………………</t>
  </si>
  <si>
    <t>Donated and Contributed TCA………………………………</t>
  </si>
  <si>
    <t>Capital     Purposes</t>
  </si>
  <si>
    <t>Capital      Purposes</t>
  </si>
  <si>
    <t xml:space="preserve">                                                      CHANGE IN TANGIBLE CAPITAL ASSETS</t>
  </si>
  <si>
    <r>
      <t xml:space="preserve">        </t>
    </r>
    <r>
      <rPr>
        <b/>
        <sz val="9"/>
        <rFont val="Arial"/>
        <family val="2"/>
      </rPr>
      <t xml:space="preserve">      Schedule 9A</t>
    </r>
  </si>
  <si>
    <t>.   Provincial Government .............................................</t>
  </si>
  <si>
    <t>Funds Designated For Future Use……………………….</t>
  </si>
  <si>
    <t>Capital Debt - Used for TCA………………………</t>
  </si>
  <si>
    <t>Returns on Investments ..................................................</t>
  </si>
  <si>
    <t xml:space="preserve">     Other Protective Services............................................................</t>
  </si>
  <si>
    <t xml:space="preserve">     Public Housing Operations .................................................</t>
  </si>
  <si>
    <t>Column 1</t>
  </si>
  <si>
    <t>Column 2</t>
  </si>
  <si>
    <t>Column 3</t>
  </si>
  <si>
    <t>Column 4</t>
  </si>
  <si>
    <t xml:space="preserve">For the Year Ending December 31, </t>
  </si>
  <si>
    <t>CERTIFICATION</t>
  </si>
  <si>
    <t>to the best of my knowledge.</t>
  </si>
  <si>
    <t>Signature of Duly Authorized Signing Officer</t>
  </si>
  <si>
    <t>Print Name</t>
  </si>
  <si>
    <t>Date</t>
  </si>
  <si>
    <t>The information contained in this Financial Information Return is presented fairly</t>
  </si>
  <si>
    <t>Inventory for Consumption.................................................</t>
  </si>
  <si>
    <t>Other…………….................................................................</t>
  </si>
  <si>
    <t>Capital Long Term Debt</t>
  </si>
  <si>
    <t>Receivable From Commission Members .......................................</t>
  </si>
  <si>
    <t>Inventory for Consumption</t>
  </si>
  <si>
    <t>Service Fees Charged to Commission Members...................................................</t>
  </si>
  <si>
    <t>Other Fees and User Charges ...........................................................</t>
  </si>
  <si>
    <t xml:space="preserve"> COMMISSION FINANCIAL INFORMATION RETURN</t>
  </si>
  <si>
    <t xml:space="preserve">           Commission Name:</t>
  </si>
  <si>
    <t>C</t>
  </si>
  <si>
    <t>Contributed and Donated Assets…………….…………….</t>
  </si>
  <si>
    <t>Transfers to Governments ...............................................</t>
  </si>
  <si>
    <t>Provision for Allowances  ..........................................................</t>
  </si>
  <si>
    <t>Enter prior year Line 3450 Column 2 balance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</si>
</sst>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000"/>
    <numFmt numFmtId="165" formatCode="00000"/>
  </numFmts>
  <fonts count="15" x14ac:knownFonts="1">
    <font>
      <sz val="10"/>
      <name val="Helv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darkGray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Protection="1"/>
    <xf numFmtId="3" fontId="2" fillId="0" borderId="0" xfId="0" applyNumberFormat="1" applyFont="1" applyProtection="1"/>
    <xf numFmtId="0" fontId="2" fillId="0" borderId="0" xfId="0" applyFont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2" fillId="0" borderId="0" xfId="0" applyFont="1" applyFill="1" applyProtection="1"/>
    <xf numFmtId="3" fontId="2" fillId="0" borderId="0" xfId="0" applyNumberFormat="1" applyFont="1"/>
    <xf numFmtId="0" fontId="2" fillId="2" borderId="0" xfId="0" applyFont="1" applyFill="1"/>
    <xf numFmtId="0" fontId="5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3" fontId="4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0" fontId="2" fillId="0" borderId="0" xfId="0" applyFont="1" applyBorder="1" applyProtection="1"/>
    <xf numFmtId="3" fontId="2" fillId="0" borderId="0" xfId="0" applyNumberFormat="1" applyFont="1" applyBorder="1" applyProtection="1"/>
    <xf numFmtId="0" fontId="6" fillId="0" borderId="0" xfId="0" applyFont="1" applyProtection="1"/>
    <xf numFmtId="0" fontId="7" fillId="0" borderId="0" xfId="0" applyFont="1" applyProtection="1"/>
    <xf numFmtId="3" fontId="6" fillId="0" borderId="0" xfId="0" applyNumberFormat="1" applyFont="1" applyProtection="1"/>
    <xf numFmtId="3" fontId="6" fillId="0" borderId="0" xfId="0" applyNumberFormat="1" applyFont="1"/>
    <xf numFmtId="164" fontId="6" fillId="0" borderId="0" xfId="0" applyNumberFormat="1" applyFont="1" applyProtection="1"/>
    <xf numFmtId="3" fontId="6" fillId="0" borderId="0" xfId="1" applyNumberFormat="1" applyFont="1" applyFill="1" applyBorder="1" applyProtection="1"/>
    <xf numFmtId="3" fontId="6" fillId="0" borderId="0" xfId="1" applyNumberFormat="1" applyFont="1" applyProtection="1"/>
    <xf numFmtId="0" fontId="6" fillId="0" borderId="0" xfId="0" applyFont="1"/>
    <xf numFmtId="3" fontId="7" fillId="0" borderId="0" xfId="1" applyNumberFormat="1" applyFont="1" applyProtection="1"/>
    <xf numFmtId="3" fontId="7" fillId="0" borderId="0" xfId="0" applyNumberFormat="1" applyFont="1" applyProtection="1"/>
    <xf numFmtId="1" fontId="6" fillId="0" borderId="0" xfId="0" applyNumberFormat="1" applyFont="1" applyProtection="1"/>
    <xf numFmtId="0" fontId="7" fillId="0" borderId="0" xfId="0" applyFont="1" applyAlignment="1" applyProtection="1">
      <alignment horizontal="left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2" fillId="0" borderId="0" xfId="0" applyFont="1" applyFill="1"/>
    <xf numFmtId="0" fontId="6" fillId="0" borderId="0" xfId="0" applyFont="1" applyBorder="1" applyProtection="1"/>
    <xf numFmtId="3" fontId="6" fillId="0" borderId="0" xfId="1" applyNumberFormat="1" applyFont="1" applyBorder="1" applyProtection="1"/>
    <xf numFmtId="3" fontId="6" fillId="0" borderId="0" xfId="0" applyNumberFormat="1" applyFont="1" applyFill="1" applyProtection="1"/>
    <xf numFmtId="0" fontId="8" fillId="0" borderId="0" xfId="0" applyFont="1" applyBorder="1" applyAlignment="1" applyProtection="1">
      <alignment horizontal="left"/>
    </xf>
    <xf numFmtId="0" fontId="7" fillId="0" borderId="0" xfId="0" applyFont="1" applyFill="1" applyProtection="1"/>
    <xf numFmtId="3" fontId="7" fillId="0" borderId="0" xfId="0" applyNumberFormat="1" applyFont="1" applyFill="1" applyProtection="1"/>
    <xf numFmtId="0" fontId="6" fillId="0" borderId="0" xfId="0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 applyProtection="1"/>
    <xf numFmtId="0" fontId="6" fillId="3" borderId="0" xfId="0" applyFont="1" applyFill="1" applyAlignment="1" applyProtection="1">
      <alignment horizontal="right"/>
    </xf>
    <xf numFmtId="0" fontId="6" fillId="4" borderId="0" xfId="0" applyFont="1" applyFill="1" applyAlignment="1" applyProtection="1">
      <alignment horizontal="right"/>
    </xf>
    <xf numFmtId="0" fontId="6" fillId="5" borderId="0" xfId="0" applyFont="1" applyFill="1" applyAlignment="1" applyProtection="1">
      <alignment horizontal="right"/>
    </xf>
    <xf numFmtId="3" fontId="6" fillId="3" borderId="0" xfId="0" applyNumberFormat="1" applyFont="1" applyFill="1" applyProtection="1"/>
    <xf numFmtId="165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6" fillId="3" borderId="0" xfId="0" applyFont="1" applyFill="1" applyProtection="1"/>
    <xf numFmtId="3" fontId="6" fillId="4" borderId="0" xfId="0" applyNumberFormat="1" applyFont="1" applyFill="1" applyProtection="1"/>
    <xf numFmtId="3" fontId="6" fillId="5" borderId="0" xfId="0" applyNumberFormat="1" applyFont="1" applyFill="1" applyProtection="1"/>
    <xf numFmtId="0" fontId="6" fillId="6" borderId="0" xfId="0" applyFont="1" applyFill="1" applyBorder="1" applyProtection="1"/>
    <xf numFmtId="0" fontId="6" fillId="4" borderId="0" xfId="0" applyFont="1" applyFill="1" applyProtection="1"/>
    <xf numFmtId="0" fontId="6" fillId="5" borderId="0" xfId="0" applyFont="1" applyFill="1" applyProtection="1"/>
    <xf numFmtId="165" fontId="6" fillId="0" borderId="0" xfId="0" applyNumberFormat="1" applyFont="1" applyAlignment="1" applyProtection="1"/>
    <xf numFmtId="0" fontId="6" fillId="7" borderId="0" xfId="0" applyFont="1" applyFill="1" applyAlignment="1" applyProtection="1">
      <alignment horizontal="right"/>
    </xf>
    <xf numFmtId="3" fontId="6" fillId="7" borderId="0" xfId="0" applyNumberFormat="1" applyFont="1" applyFill="1" applyProtection="1"/>
    <xf numFmtId="0" fontId="6" fillId="7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9" fillId="0" borderId="0" xfId="0" applyFont="1" applyProtection="1"/>
    <xf numFmtId="0" fontId="3" fillId="0" borderId="0" xfId="0" applyFont="1"/>
    <xf numFmtId="3" fontId="3" fillId="0" borderId="0" xfId="0" applyNumberFormat="1" applyFont="1" applyProtection="1"/>
    <xf numFmtId="3" fontId="9" fillId="0" borderId="0" xfId="0" applyNumberFormat="1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164" fontId="3" fillId="0" borderId="0" xfId="0" applyNumberFormat="1" applyFont="1" applyProtection="1"/>
    <xf numFmtId="3" fontId="3" fillId="8" borderId="0" xfId="1" applyNumberFormat="1" applyFont="1" applyFill="1" applyBorder="1" applyProtection="1"/>
    <xf numFmtId="3" fontId="3" fillId="0" borderId="1" xfId="1" applyNumberFormat="1" applyFont="1" applyBorder="1" applyProtection="1">
      <protection locked="0"/>
    </xf>
    <xf numFmtId="3" fontId="3" fillId="9" borderId="0" xfId="1" applyNumberFormat="1" applyFont="1" applyFill="1" applyBorder="1" applyProtection="1"/>
    <xf numFmtId="3" fontId="3" fillId="0" borderId="0" xfId="1" applyNumberFormat="1" applyFont="1" applyFill="1" applyBorder="1" applyProtection="1"/>
    <xf numFmtId="0" fontId="3" fillId="1" borderId="0" xfId="0" applyFont="1" applyFill="1" applyBorder="1" applyProtection="1"/>
    <xf numFmtId="164" fontId="3" fillId="0" borderId="0" xfId="0" applyNumberFormat="1" applyFont="1" applyFill="1" applyBorder="1" applyProtection="1"/>
    <xf numFmtId="0" fontId="9" fillId="1" borderId="0" xfId="0" applyFont="1" applyFill="1" applyBorder="1" applyAlignment="1" applyProtection="1">
      <alignment horizontal="center"/>
    </xf>
    <xf numFmtId="3" fontId="3" fillId="0" borderId="1" xfId="1" applyNumberFormat="1" applyFont="1" applyFill="1" applyBorder="1" applyProtection="1"/>
    <xf numFmtId="3" fontId="3" fillId="0" borderId="0" xfId="1" applyNumberFormat="1" applyFont="1" applyProtection="1"/>
    <xf numFmtId="3" fontId="3" fillId="0" borderId="1" xfId="1" applyNumberFormat="1" applyFont="1" applyBorder="1" applyProtection="1"/>
    <xf numFmtId="0" fontId="9" fillId="0" borderId="0" xfId="0" applyFont="1" applyFill="1" applyBorder="1" applyAlignment="1" applyProtection="1">
      <alignment horizontal="left"/>
    </xf>
    <xf numFmtId="3" fontId="9" fillId="0" borderId="0" xfId="1" applyNumberFormat="1" applyFont="1" applyBorder="1" applyAlignment="1" applyProtection="1">
      <alignment horizontal="center"/>
    </xf>
    <xf numFmtId="164" fontId="3" fillId="0" borderId="0" xfId="0" applyNumberFormat="1" applyFont="1" applyFill="1" applyProtection="1"/>
    <xf numFmtId="3" fontId="3" fillId="10" borderId="2" xfId="1" applyNumberFormat="1" applyFont="1" applyFill="1" applyBorder="1" applyProtection="1"/>
    <xf numFmtId="3" fontId="3" fillId="0" borderId="3" xfId="1" applyNumberFormat="1" applyFont="1" applyFill="1" applyBorder="1" applyProtection="1"/>
    <xf numFmtId="3" fontId="3" fillId="10" borderId="1" xfId="1" applyNumberFormat="1" applyFont="1" applyFill="1" applyBorder="1" applyProtection="1"/>
    <xf numFmtId="0" fontId="7" fillId="0" borderId="0" xfId="0" applyFont="1" applyAlignment="1" applyProtection="1"/>
    <xf numFmtId="3" fontId="9" fillId="0" borderId="0" xfId="1" applyNumberFormat="1" applyFont="1" applyAlignment="1" applyProtection="1">
      <alignment horizontal="center"/>
    </xf>
    <xf numFmtId="3" fontId="3" fillId="0" borderId="4" xfId="1" applyNumberFormat="1" applyFont="1" applyFill="1" applyBorder="1" applyProtection="1"/>
    <xf numFmtId="3" fontId="3" fillId="0" borderId="5" xfId="1" applyNumberFormat="1" applyFont="1" applyFill="1" applyBorder="1" applyProtection="1"/>
    <xf numFmtId="1" fontId="3" fillId="0" borderId="0" xfId="0" applyNumberFormat="1" applyFont="1" applyFill="1" applyProtection="1"/>
    <xf numFmtId="0" fontId="3" fillId="1" borderId="0" xfId="0" applyFont="1" applyFill="1" applyBorder="1" applyAlignment="1" applyProtection="1">
      <alignment horizontal="center"/>
    </xf>
    <xf numFmtId="3" fontId="3" fillId="9" borderId="5" xfId="1" applyNumberFormat="1" applyFont="1" applyFill="1" applyBorder="1" applyProtection="1"/>
    <xf numFmtId="3" fontId="3" fillId="9" borderId="6" xfId="1" applyNumberFormat="1" applyFont="1" applyFill="1" applyBorder="1" applyProtection="1"/>
    <xf numFmtId="3" fontId="9" fillId="0" borderId="0" xfId="0" applyNumberFormat="1" applyFont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3" fontId="3" fillId="0" borderId="4" xfId="1" applyNumberFormat="1" applyFont="1" applyBorder="1" applyProtection="1">
      <protection locked="0"/>
    </xf>
    <xf numFmtId="0" fontId="10" fillId="0" borderId="0" xfId="0" applyFont="1" applyProtection="1"/>
    <xf numFmtId="3" fontId="3" fillId="0" borderId="0" xfId="0" applyNumberFormat="1" applyFont="1" applyFill="1" applyAlignment="1" applyProtection="1">
      <alignment horizontal="center"/>
    </xf>
    <xf numFmtId="3" fontId="3" fillId="0" borderId="4" xfId="1" applyNumberFormat="1" applyFont="1" applyFill="1" applyBorder="1" applyProtection="1">
      <protection locked="0"/>
    </xf>
    <xf numFmtId="3" fontId="3" fillId="0" borderId="7" xfId="1" applyNumberFormat="1" applyFont="1" applyFill="1" applyBorder="1" applyProtection="1">
      <protection locked="0"/>
    </xf>
    <xf numFmtId="3" fontId="3" fillId="0" borderId="3" xfId="1" applyNumberFormat="1" applyFont="1" applyFill="1" applyBorder="1" applyProtection="1">
      <protection locked="0"/>
    </xf>
    <xf numFmtId="3" fontId="3" fillId="0" borderId="1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9" fillId="0" borderId="0" xfId="0" applyFont="1" applyAlignment="1" applyProtection="1">
      <alignment horizontal="center"/>
    </xf>
    <xf numFmtId="3" fontId="3" fillId="9" borderId="8" xfId="1" applyNumberFormat="1" applyFont="1" applyFill="1" applyBorder="1" applyProtection="1"/>
    <xf numFmtId="3" fontId="3" fillId="9" borderId="3" xfId="1" applyNumberFormat="1" applyFont="1" applyFill="1" applyBorder="1" applyProtection="1"/>
    <xf numFmtId="3" fontId="9" fillId="0" borderId="0" xfId="1" applyNumberFormat="1" applyFont="1" applyFill="1" applyAlignment="1" applyProtection="1">
      <alignment horizontal="center" wrapText="1"/>
    </xf>
    <xf numFmtId="3" fontId="3" fillId="0" borderId="0" xfId="1" applyNumberFormat="1" applyFont="1" applyAlignment="1" applyProtection="1">
      <alignment horizontal="center"/>
    </xf>
    <xf numFmtId="3" fontId="3" fillId="11" borderId="0" xfId="1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3" fillId="0" borderId="0" xfId="1" applyNumberFormat="1" applyFont="1" applyBorder="1" applyProtection="1"/>
    <xf numFmtId="3" fontId="3" fillId="0" borderId="0" xfId="0" applyNumberFormat="1" applyFont="1" applyFill="1" applyProtection="1"/>
    <xf numFmtId="3" fontId="3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3" fontId="3" fillId="0" borderId="1" xfId="0" applyNumberFormat="1" applyFont="1" applyFill="1" applyBorder="1" applyProtection="1">
      <protection locked="0"/>
    </xf>
    <xf numFmtId="0" fontId="3" fillId="2" borderId="0" xfId="0" applyFont="1" applyFill="1"/>
    <xf numFmtId="0" fontId="3" fillId="0" borderId="0" xfId="0" applyFont="1" applyAlignment="1" applyProtection="1">
      <alignment horizontal="right"/>
    </xf>
    <xf numFmtId="165" fontId="3" fillId="0" borderId="0" xfId="0" applyNumberFormat="1" applyFont="1" applyAlignment="1" applyProtection="1"/>
    <xf numFmtId="0" fontId="3" fillId="3" borderId="0" xfId="0" applyFont="1" applyFill="1" applyProtection="1"/>
    <xf numFmtId="3" fontId="3" fillId="0" borderId="1" xfId="0" applyNumberFormat="1" applyFont="1" applyFill="1" applyBorder="1" applyProtection="1"/>
    <xf numFmtId="2" fontId="3" fillId="0" borderId="0" xfId="0" applyNumberFormat="1" applyFont="1" applyFill="1" applyProtection="1"/>
    <xf numFmtId="3" fontId="3" fillId="10" borderId="1" xfId="0" applyNumberFormat="1" applyFont="1" applyFill="1" applyBorder="1" applyProtection="1"/>
    <xf numFmtId="0" fontId="6" fillId="0" borderId="0" xfId="0" applyFont="1" applyAlignment="1" applyProtection="1">
      <alignment vertical="center" wrapText="1"/>
    </xf>
    <xf numFmtId="3" fontId="6" fillId="0" borderId="0" xfId="0" applyNumberFormat="1" applyFont="1" applyAlignment="1" applyProtection="1">
      <alignment vertical="center" wrapText="1"/>
    </xf>
    <xf numFmtId="3" fontId="3" fillId="0" borderId="1" xfId="0" applyNumberFormat="1" applyFont="1" applyBorder="1" applyProtection="1">
      <protection locked="0"/>
    </xf>
    <xf numFmtId="3" fontId="3" fillId="0" borderId="2" xfId="1" applyNumberFormat="1" applyFont="1" applyFill="1" applyBorder="1" applyProtection="1">
      <protection locked="0"/>
    </xf>
    <xf numFmtId="164" fontId="6" fillId="0" borderId="0" xfId="0" applyNumberFormat="1" applyFont="1" applyProtection="1">
      <protection locked="0"/>
    </xf>
    <xf numFmtId="0" fontId="4" fillId="0" borderId="0" xfId="0" applyFont="1" applyFill="1" applyBorder="1" applyProtection="1"/>
    <xf numFmtId="3" fontId="4" fillId="0" borderId="0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left" indent="5"/>
    </xf>
    <xf numFmtId="0" fontId="0" fillId="0" borderId="0" xfId="0" applyFont="1" applyFill="1" applyBorder="1" applyAlignment="1" applyProtection="1">
      <alignment horizontal="left" indent="5"/>
    </xf>
    <xf numFmtId="0" fontId="0" fillId="0" borderId="0" xfId="0" applyFont="1" applyFill="1" applyBorder="1" applyProtection="1"/>
    <xf numFmtId="0" fontId="0" fillId="0" borderId="0" xfId="0" applyFont="1" applyFill="1" applyBorder="1"/>
    <xf numFmtId="49" fontId="0" fillId="0" borderId="0" xfId="0" applyNumberFormat="1" applyFont="1" applyFill="1" applyBorder="1" applyAlignment="1" applyProtection="1">
      <alignment horizontal="left" indent="5"/>
    </xf>
    <xf numFmtId="49" fontId="13" fillId="0" borderId="0" xfId="0" applyNumberFormat="1" applyFont="1" applyFill="1" applyBorder="1" applyAlignment="1" applyProtection="1">
      <alignment horizontal="left" indent="5"/>
    </xf>
    <xf numFmtId="49" fontId="3" fillId="0" borderId="0" xfId="0" applyNumberFormat="1" applyFont="1" applyFill="1" applyBorder="1" applyAlignment="1" applyProtection="1">
      <alignment horizontal="left" vertical="top" indent="1"/>
    </xf>
    <xf numFmtId="0" fontId="4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3" fontId="5" fillId="0" borderId="0" xfId="0" applyNumberFormat="1" applyFont="1" applyFill="1" applyBorder="1" applyAlignment="1" applyProtection="1">
      <alignment horizontal="centerContinuous"/>
    </xf>
    <xf numFmtId="3" fontId="4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Border="1" applyProtection="1"/>
    <xf numFmtId="3" fontId="5" fillId="0" borderId="0" xfId="0" applyNumberFormat="1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/>
    <xf numFmtId="3" fontId="6" fillId="0" borderId="0" xfId="0" applyNumberFormat="1" applyFont="1" applyFill="1"/>
    <xf numFmtId="0" fontId="0" fillId="0" borderId="0" xfId="0" applyFont="1" applyBorder="1" applyAlignment="1" applyProtection="1">
      <alignment horizontal="left" indent="5"/>
    </xf>
    <xf numFmtId="49" fontId="0" fillId="0" borderId="0" xfId="0" applyNumberFormat="1" applyFont="1" applyBorder="1" applyAlignment="1" applyProtection="1">
      <alignment horizontal="left" indent="5"/>
    </xf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12" fillId="0" borderId="0" xfId="0" applyFont="1" applyBorder="1" applyAlignment="1" applyProtection="1">
      <alignment horizontal="left" indent="5"/>
    </xf>
    <xf numFmtId="0" fontId="0" fillId="0" borderId="0" xfId="0" applyFont="1" applyFill="1" applyBorder="1" applyAlignment="1" applyProtection="1"/>
    <xf numFmtId="0" fontId="6" fillId="12" borderId="0" xfId="0" applyFont="1" applyFill="1"/>
    <xf numFmtId="0" fontId="4" fillId="0" borderId="0" xfId="0" applyFont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indent="5"/>
    </xf>
    <xf numFmtId="0" fontId="4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13" borderId="0" xfId="0" applyFont="1" applyFill="1" applyProtection="1"/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3" fontId="9" fillId="0" borderId="5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39</xdr:row>
      <xdr:rowOff>0</xdr:rowOff>
    </xdr:from>
    <xdr:to>
      <xdr:col>0</xdr:col>
      <xdr:colOff>2171700</xdr:colOff>
      <xdr:row>39</xdr:row>
      <xdr:rowOff>0</xdr:rowOff>
    </xdr:to>
    <xdr:sp macro="" textlink="">
      <xdr:nvSpPr>
        <xdr:cNvPr id="1083" name="Line 2"/>
        <xdr:cNvSpPr>
          <a:spLocks noChangeShapeType="1"/>
        </xdr:cNvSpPr>
      </xdr:nvSpPr>
      <xdr:spPr bwMode="auto">
        <a:xfrm>
          <a:off x="95250" y="7029450"/>
          <a:ext cx="20764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2524125</xdr:colOff>
      <xdr:row>39</xdr:row>
      <xdr:rowOff>0</xdr:rowOff>
    </xdr:from>
    <xdr:to>
      <xdr:col>3</xdr:col>
      <xdr:colOff>781050</xdr:colOff>
      <xdr:row>39</xdr:row>
      <xdr:rowOff>0</xdr:rowOff>
    </xdr:to>
    <xdr:sp macro="" textlink="">
      <xdr:nvSpPr>
        <xdr:cNvPr id="1084" name="Line 3"/>
        <xdr:cNvSpPr>
          <a:spLocks noChangeShapeType="1"/>
        </xdr:cNvSpPr>
      </xdr:nvSpPr>
      <xdr:spPr bwMode="auto">
        <a:xfrm>
          <a:off x="2524125" y="7029450"/>
          <a:ext cx="210502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39</xdr:row>
      <xdr:rowOff>0</xdr:rowOff>
    </xdr:from>
    <xdr:to>
      <xdr:col>5</xdr:col>
      <xdr:colOff>657225</xdr:colOff>
      <xdr:row>39</xdr:row>
      <xdr:rowOff>0</xdr:rowOff>
    </xdr:to>
    <xdr:sp macro="" textlink="">
      <xdr:nvSpPr>
        <xdr:cNvPr id="1085" name="Line 4"/>
        <xdr:cNvSpPr>
          <a:spLocks noChangeShapeType="1"/>
        </xdr:cNvSpPr>
      </xdr:nvSpPr>
      <xdr:spPr bwMode="auto">
        <a:xfrm>
          <a:off x="4819650" y="7029450"/>
          <a:ext cx="13239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5"/>
  <sheetViews>
    <sheetView showGridLines="0" showZeros="0" tabSelected="1" zoomScaleNormal="100" zoomScaleSheetLayoutView="75" workbookViewId="0">
      <selection activeCell="D18" sqref="D18"/>
    </sheetView>
  </sheetViews>
  <sheetFormatPr defaultColWidth="9.109375" defaultRowHeight="12" customHeight="1" x14ac:dyDescent="0.25"/>
  <cols>
    <col min="1" max="1" width="39.88671875" style="3" customWidth="1"/>
    <col min="2" max="2" width="5.6640625" style="3" customWidth="1"/>
    <col min="3" max="3" width="12.109375" style="10" customWidth="1"/>
    <col min="4" max="6" width="12.33203125" style="10" customWidth="1"/>
    <col min="7" max="7" width="1.5546875" style="11" customWidth="1"/>
    <col min="8" max="8" width="18.109375" style="32" customWidth="1"/>
    <col min="9" max="9" width="9.109375" style="3"/>
    <col min="10" max="10" width="8.88671875" style="3" customWidth="1"/>
    <col min="11" max="11" width="6.109375" style="3" customWidth="1"/>
    <col min="12" max="25" width="12.33203125" style="3" customWidth="1"/>
    <col min="26" max="26" width="5" style="3" bestFit="1" customWidth="1"/>
    <col min="27" max="27" width="5.33203125" style="25" bestFit="1" customWidth="1"/>
    <col min="28" max="28" width="6" style="25" bestFit="1" customWidth="1"/>
    <col min="29" max="29" width="2.5546875" style="39" bestFit="1" customWidth="1"/>
    <col min="30" max="30" width="6" style="40" bestFit="1" customWidth="1"/>
    <col min="31" max="31" width="5.88671875" style="39" bestFit="1" customWidth="1"/>
    <col min="32" max="35" width="12.6640625" style="18" customWidth="1"/>
    <col min="36" max="16384" width="9.109375" style="3"/>
  </cols>
  <sheetData>
    <row r="1" spans="1:35" ht="12" customHeight="1" x14ac:dyDescent="0.25">
      <c r="A1" s="16"/>
      <c r="B1" s="16"/>
      <c r="C1" s="17"/>
      <c r="D1" s="17"/>
      <c r="E1" s="17"/>
      <c r="F1" s="17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22"/>
      <c r="AB1" s="147">
        <v>2017</v>
      </c>
    </row>
    <row r="2" spans="1:35" ht="12" customHeight="1" x14ac:dyDescent="0.25">
      <c r="A2" s="16"/>
      <c r="B2" s="16"/>
      <c r="C2" s="17"/>
      <c r="D2" s="17"/>
      <c r="E2" s="17"/>
      <c r="F2" s="17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5" ht="12" customHeight="1" x14ac:dyDescent="0.25">
      <c r="A3" s="16"/>
      <c r="B3" s="16"/>
      <c r="C3" s="17"/>
      <c r="D3" s="17"/>
      <c r="E3" s="17"/>
      <c r="F3" s="17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5" ht="12" customHeight="1" x14ac:dyDescent="0.25">
      <c r="A4" s="16"/>
      <c r="B4" s="16"/>
      <c r="C4" s="17"/>
      <c r="D4" s="17"/>
      <c r="E4" s="17"/>
      <c r="F4" s="17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5" ht="12" customHeight="1" x14ac:dyDescent="0.25">
      <c r="A5" s="16"/>
      <c r="B5" s="16"/>
      <c r="C5" s="17"/>
      <c r="D5" s="17"/>
      <c r="E5" s="17"/>
      <c r="F5" s="17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35" ht="12" customHeight="1" x14ac:dyDescent="0.25">
      <c r="A6" s="16"/>
      <c r="B6" s="16"/>
      <c r="C6" s="17"/>
      <c r="D6" s="17"/>
      <c r="E6" s="17"/>
      <c r="F6" s="17"/>
      <c r="H6" s="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35" ht="12" customHeight="1" x14ac:dyDescent="0.25">
      <c r="A7" s="16"/>
      <c r="B7" s="16"/>
      <c r="C7" s="17"/>
      <c r="D7" s="17"/>
      <c r="E7" s="17"/>
      <c r="F7" s="17"/>
      <c r="H7" s="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5" ht="12" customHeight="1" x14ac:dyDescent="0.25">
      <c r="A8" s="16"/>
      <c r="B8" s="16"/>
      <c r="C8" s="17"/>
      <c r="D8" s="17"/>
      <c r="E8" s="17"/>
      <c r="F8" s="17"/>
      <c r="H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35" ht="13.2" x14ac:dyDescent="0.25">
      <c r="A9" s="16"/>
      <c r="B9" s="16"/>
      <c r="C9" s="17"/>
      <c r="D9" s="17"/>
      <c r="E9" s="17"/>
      <c r="F9" s="17"/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5" ht="12" customHeight="1" x14ac:dyDescent="0.25">
      <c r="A10" s="16"/>
      <c r="B10" s="16"/>
      <c r="C10" s="17"/>
      <c r="D10" s="17"/>
      <c r="E10" s="17"/>
      <c r="F10" s="17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35" ht="12" customHeight="1" x14ac:dyDescent="0.25">
      <c r="A11" s="16"/>
      <c r="B11" s="16"/>
      <c r="C11" s="17"/>
      <c r="D11" s="17"/>
      <c r="E11" s="17"/>
      <c r="F11" s="17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35" ht="12" customHeight="1" x14ac:dyDescent="0.25">
      <c r="A12" s="16"/>
      <c r="B12" s="16"/>
      <c r="C12" s="17"/>
      <c r="D12" s="17"/>
      <c r="E12" s="17"/>
      <c r="F12" s="17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35" ht="13.2" x14ac:dyDescent="0.25">
      <c r="A13" s="16"/>
      <c r="B13" s="16"/>
      <c r="C13" s="17"/>
      <c r="D13" s="17"/>
      <c r="E13" s="17"/>
      <c r="F13" s="17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35" s="5" customFormat="1" ht="18.75" customHeight="1" x14ac:dyDescent="0.25">
      <c r="A14" s="13" t="s">
        <v>214</v>
      </c>
      <c r="B14" s="13"/>
      <c r="C14" s="14"/>
      <c r="D14" s="14"/>
      <c r="E14" s="14"/>
      <c r="F14" s="14"/>
      <c r="G14" s="11"/>
      <c r="H14" s="5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"/>
      <c r="AA14" s="25"/>
      <c r="AB14" s="25"/>
      <c r="AC14" s="39"/>
      <c r="AD14" s="40"/>
      <c r="AE14" s="39"/>
      <c r="AF14" s="18"/>
      <c r="AG14" s="18"/>
      <c r="AH14" s="18"/>
      <c r="AI14" s="18"/>
    </row>
    <row r="15" spans="1:35" s="5" customFormat="1" ht="13.8" x14ac:dyDescent="0.25">
      <c r="A15" s="148"/>
      <c r="B15" s="148"/>
      <c r="C15" s="149"/>
      <c r="D15" s="149"/>
      <c r="E15" s="149"/>
      <c r="F15" s="149"/>
      <c r="G15" s="11"/>
      <c r="H15" s="5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"/>
      <c r="AA15" s="25"/>
      <c r="AB15" s="25"/>
      <c r="AC15" s="39"/>
      <c r="AD15" s="40"/>
      <c r="AE15" s="39"/>
      <c r="AF15" s="18"/>
      <c r="AG15" s="18"/>
      <c r="AH15" s="18"/>
      <c r="AI15" s="18"/>
    </row>
    <row r="16" spans="1:35" s="5" customFormat="1" ht="12" customHeight="1" x14ac:dyDescent="0.25">
      <c r="A16" s="148"/>
      <c r="B16" s="148"/>
      <c r="C16" s="149"/>
      <c r="D16" s="149"/>
      <c r="E16" s="149"/>
      <c r="F16" s="149"/>
      <c r="G16" s="11"/>
      <c r="H16" s="5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"/>
      <c r="AA16" s="25"/>
      <c r="AB16" s="25"/>
      <c r="AC16" s="39"/>
      <c r="AD16" s="40"/>
      <c r="AE16" s="39"/>
      <c r="AF16" s="18"/>
      <c r="AG16" s="18"/>
      <c r="AH16" s="18"/>
      <c r="AI16" s="18"/>
    </row>
    <row r="17" spans="1:35" s="5" customFormat="1" ht="12.6" customHeight="1" x14ac:dyDescent="0.25">
      <c r="A17" s="150"/>
      <c r="B17" s="151"/>
      <c r="C17" s="151" t="s">
        <v>200</v>
      </c>
      <c r="D17" s="155">
        <v>2018</v>
      </c>
      <c r="E17" s="155"/>
      <c r="F17" s="155"/>
      <c r="G17" s="11"/>
      <c r="H17" s="5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"/>
      <c r="AA17" s="25"/>
      <c r="AB17" s="25"/>
      <c r="AC17" s="39"/>
      <c r="AD17" s="40"/>
      <c r="AE17" s="39"/>
      <c r="AF17" s="18"/>
      <c r="AG17" s="18"/>
      <c r="AH17" s="18"/>
      <c r="AI17" s="18"/>
    </row>
    <row r="18" spans="1:35" ht="12" customHeight="1" x14ac:dyDescent="0.25">
      <c r="A18" s="143"/>
      <c r="B18" s="151"/>
      <c r="C18" s="152"/>
      <c r="D18" s="152"/>
      <c r="E18" s="152"/>
      <c r="F18" s="152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35" ht="12" customHeight="1" x14ac:dyDescent="0.25">
      <c r="A19" s="143"/>
      <c r="B19" s="143"/>
      <c r="C19" s="144"/>
      <c r="D19" s="144"/>
      <c r="E19" s="144"/>
      <c r="F19" s="144"/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35" ht="12" customHeight="1" x14ac:dyDescent="0.25">
      <c r="A20" s="143"/>
      <c r="B20" s="143"/>
      <c r="C20" s="144"/>
      <c r="D20" s="144"/>
      <c r="E20" s="144"/>
      <c r="F20" s="144"/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35" ht="12" customHeight="1" x14ac:dyDescent="0.25">
      <c r="A21" s="143"/>
      <c r="B21" s="143"/>
      <c r="C21" s="144"/>
      <c r="D21" s="144"/>
      <c r="E21" s="144"/>
      <c r="F21" s="144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5" ht="12" customHeight="1" x14ac:dyDescent="0.25">
      <c r="A22" s="143"/>
      <c r="B22" s="143"/>
      <c r="C22" s="144"/>
      <c r="D22" s="144"/>
      <c r="E22" s="144"/>
      <c r="F22" s="144"/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35" ht="50.1" customHeight="1" x14ac:dyDescent="0.25">
      <c r="A23" s="145"/>
      <c r="B23" s="141"/>
      <c r="C23" s="141"/>
      <c r="D23" s="141"/>
      <c r="E23" s="141"/>
      <c r="F23" s="141"/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35" ht="50.1" customHeight="1" x14ac:dyDescent="0.3">
      <c r="A24" s="153" t="s">
        <v>215</v>
      </c>
      <c r="B24" s="159"/>
      <c r="C24" s="160"/>
      <c r="D24" s="160"/>
      <c r="E24" s="157"/>
      <c r="F24" s="157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35" ht="12" customHeight="1" x14ac:dyDescent="0.25">
      <c r="A25" s="154"/>
      <c r="B25" s="142"/>
      <c r="C25" s="142"/>
      <c r="D25" s="142"/>
      <c r="E25" s="142"/>
      <c r="F25" s="142"/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35" ht="12" customHeight="1" x14ac:dyDescent="0.25">
      <c r="A26" s="143"/>
      <c r="B26" s="143"/>
      <c r="C26" s="144"/>
      <c r="D26" s="144"/>
      <c r="E26" s="144"/>
      <c r="F26" s="144"/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35" ht="12" customHeight="1" x14ac:dyDescent="0.25">
      <c r="A27" s="143"/>
      <c r="B27" s="143"/>
      <c r="C27" s="144"/>
      <c r="D27" s="144"/>
      <c r="E27" s="144"/>
      <c r="F27" s="144"/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35" ht="12" customHeight="1" x14ac:dyDescent="0.25">
      <c r="A28" s="143"/>
      <c r="B28" s="143"/>
      <c r="C28" s="144"/>
      <c r="D28" s="144"/>
      <c r="E28" s="144"/>
      <c r="F28" s="144"/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35" ht="12" customHeight="1" x14ac:dyDescent="0.25">
      <c r="A29" s="143"/>
      <c r="B29" s="143"/>
      <c r="C29" s="144"/>
      <c r="D29" s="144"/>
      <c r="E29" s="144"/>
      <c r="F29" s="144"/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35" ht="12" customHeight="1" x14ac:dyDescent="0.25">
      <c r="A30" s="123"/>
      <c r="B30" s="123"/>
      <c r="C30" s="124"/>
      <c r="D30" s="124"/>
      <c r="E30" s="124"/>
      <c r="F30" s="124"/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35" ht="12" customHeight="1" x14ac:dyDescent="0.25">
      <c r="A31" s="125" t="s">
        <v>201</v>
      </c>
      <c r="B31" s="126"/>
      <c r="C31" s="126"/>
      <c r="D31" s="126"/>
      <c r="E31" s="126"/>
      <c r="F31" s="126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35" ht="12" customHeight="1" x14ac:dyDescent="0.25">
      <c r="A32" s="125"/>
      <c r="B32" s="127"/>
      <c r="C32" s="128"/>
      <c r="D32" s="128"/>
      <c r="E32" s="128"/>
      <c r="F32" s="128"/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" customHeight="1" x14ac:dyDescent="0.25">
      <c r="A33" s="125" t="s">
        <v>206</v>
      </c>
      <c r="B33" s="125"/>
      <c r="C33" s="129"/>
      <c r="D33" s="129"/>
      <c r="E33" s="129"/>
      <c r="F33" s="129"/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 x14ac:dyDescent="0.25">
      <c r="A34" s="125" t="s">
        <v>202</v>
      </c>
      <c r="B34" s="129"/>
      <c r="C34" s="130"/>
      <c r="D34" s="129"/>
      <c r="E34" s="129"/>
      <c r="F34" s="129"/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" customHeight="1" x14ac:dyDescent="0.25">
      <c r="A35" s="125"/>
      <c r="B35" s="129"/>
      <c r="C35" s="130"/>
      <c r="D35" s="129"/>
      <c r="E35" s="129"/>
      <c r="F35" s="129"/>
      <c r="H35" s="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 x14ac:dyDescent="0.25">
      <c r="A36" s="125"/>
      <c r="B36" s="129"/>
      <c r="C36" s="130"/>
      <c r="D36" s="129"/>
      <c r="E36" s="129"/>
      <c r="F36" s="129"/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" customHeight="1" x14ac:dyDescent="0.25">
      <c r="A37" s="146"/>
      <c r="B37" s="126"/>
      <c r="C37" s="126"/>
      <c r="D37" s="126"/>
      <c r="E37" s="126"/>
      <c r="F37" s="126"/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" customHeight="1" x14ac:dyDescent="0.25">
      <c r="A38" s="163"/>
      <c r="B38" s="164"/>
      <c r="C38" s="164"/>
      <c r="D38" s="164"/>
      <c r="E38" s="156"/>
      <c r="F38" s="156"/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" customHeight="1" x14ac:dyDescent="0.25">
      <c r="A39" s="163"/>
      <c r="B39" s="164"/>
      <c r="C39" s="164"/>
      <c r="D39" s="164"/>
      <c r="E39" s="156"/>
      <c r="F39" s="156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" customHeight="1" x14ac:dyDescent="0.25">
      <c r="A40" s="131" t="s">
        <v>203</v>
      </c>
      <c r="B40" s="162" t="s">
        <v>204</v>
      </c>
      <c r="C40" s="162"/>
      <c r="D40" s="162"/>
      <c r="E40" s="162" t="s">
        <v>205</v>
      </c>
      <c r="F40" s="162"/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" customHeight="1" x14ac:dyDescent="0.25">
      <c r="A41" s="132"/>
      <c r="B41" s="133"/>
      <c r="C41" s="134"/>
      <c r="D41" s="135"/>
      <c r="E41" s="135"/>
      <c r="F41" s="135"/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" customHeight="1" x14ac:dyDescent="0.25">
      <c r="A42" s="123"/>
      <c r="B42" s="136"/>
      <c r="C42" s="137"/>
      <c r="D42" s="137"/>
      <c r="E42" s="137"/>
      <c r="F42" s="137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" customHeight="1" x14ac:dyDescent="0.25">
      <c r="A43" s="13"/>
      <c r="B43" s="12"/>
      <c r="C43" s="15"/>
      <c r="D43" s="14"/>
      <c r="E43" s="14"/>
      <c r="F43" s="14"/>
      <c r="H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" customHeight="1" x14ac:dyDescent="0.25">
      <c r="A44" s="16"/>
      <c r="B44" s="16"/>
      <c r="C44" s="17"/>
      <c r="D44" s="17"/>
      <c r="E44" s="17"/>
      <c r="F44" s="17"/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" customHeight="1" x14ac:dyDescent="0.25">
      <c r="A45" s="16"/>
      <c r="B45" s="16"/>
      <c r="C45" s="17"/>
      <c r="D45" s="17"/>
      <c r="E45" s="17"/>
      <c r="F45" s="17"/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" customHeight="1" x14ac:dyDescent="0.25">
      <c r="A46" s="16"/>
      <c r="B46" s="16"/>
      <c r="C46" s="17"/>
      <c r="D46" s="17"/>
      <c r="E46" s="17"/>
      <c r="F46" s="17"/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" customHeight="1" x14ac:dyDescent="0.25">
      <c r="A47" s="16"/>
      <c r="B47" s="16"/>
      <c r="C47" s="17"/>
      <c r="D47" s="17"/>
      <c r="E47" s="17"/>
      <c r="F47" s="17"/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 customHeight="1" x14ac:dyDescent="0.25">
      <c r="A48" s="16" t="s">
        <v>0</v>
      </c>
      <c r="B48" s="16"/>
      <c r="C48" s="17"/>
      <c r="D48" s="17"/>
      <c r="E48" s="17"/>
      <c r="F48" s="17"/>
      <c r="H48" s="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35" ht="12" customHeight="1" x14ac:dyDescent="0.25">
      <c r="A49" s="1" t="s">
        <v>0</v>
      </c>
      <c r="B49" s="1"/>
      <c r="C49" s="2"/>
      <c r="D49" s="2"/>
      <c r="E49" s="2"/>
      <c r="F49" s="2"/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F49" s="41" t="s">
        <v>196</v>
      </c>
      <c r="AG49" s="42" t="s">
        <v>197</v>
      </c>
      <c r="AH49" s="43" t="s">
        <v>198</v>
      </c>
      <c r="AI49" s="54" t="s">
        <v>199</v>
      </c>
    </row>
    <row r="50" spans="1:35" ht="12" customHeight="1" x14ac:dyDescent="0.25">
      <c r="A50" s="19" t="s">
        <v>1</v>
      </c>
      <c r="B50" s="18"/>
      <c r="C50" s="20"/>
      <c r="D50" s="20"/>
      <c r="E50" s="20" t="s">
        <v>189</v>
      </c>
      <c r="F50" s="20"/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35" ht="12" customHeight="1" x14ac:dyDescent="0.25">
      <c r="A51" s="6"/>
      <c r="B51" s="6"/>
      <c r="C51" s="60"/>
      <c r="D51" s="60"/>
      <c r="E51" s="60"/>
      <c r="F51" s="60"/>
      <c r="H51" s="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35" ht="12" customHeight="1" x14ac:dyDescent="0.25">
      <c r="A52" s="6"/>
      <c r="B52" s="6"/>
      <c r="C52" s="61" t="s">
        <v>2</v>
      </c>
      <c r="D52" s="60"/>
      <c r="E52" s="60"/>
      <c r="F52" s="60"/>
      <c r="H52" s="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35" ht="12" customHeight="1" x14ac:dyDescent="0.25">
      <c r="A53" s="6"/>
      <c r="B53" s="6"/>
      <c r="C53" s="62">
        <v>1</v>
      </c>
      <c r="D53" s="60"/>
      <c r="E53" s="60"/>
      <c r="F53" s="60"/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35" ht="12" customHeight="1" x14ac:dyDescent="0.25">
      <c r="A54" s="58" t="s">
        <v>3</v>
      </c>
      <c r="B54" s="63">
        <v>10</v>
      </c>
      <c r="C54" s="64"/>
      <c r="D54" s="60"/>
      <c r="E54" s="60"/>
      <c r="F54" s="60"/>
      <c r="AB54" s="18">
        <f t="shared" ref="AB54:AB69" si="0">$AB$1</f>
        <v>2017</v>
      </c>
      <c r="AC54" s="39" t="s">
        <v>216</v>
      </c>
      <c r="AD54" s="40">
        <v>10</v>
      </c>
      <c r="AE54" s="39" t="s">
        <v>153</v>
      </c>
      <c r="AF54" s="158"/>
    </row>
    <row r="55" spans="1:35" ht="12" customHeight="1" x14ac:dyDescent="0.25">
      <c r="A55" s="6" t="s">
        <v>4</v>
      </c>
      <c r="B55" s="63">
        <v>20</v>
      </c>
      <c r="C55" s="65"/>
      <c r="D55" s="60"/>
      <c r="E55" s="60"/>
      <c r="F55" s="60"/>
      <c r="Z55" s="1"/>
      <c r="AA55" s="22">
        <f t="shared" ref="AA55:AA69" si="1">$AA$1</f>
        <v>0</v>
      </c>
      <c r="AB55" s="18">
        <f t="shared" si="0"/>
        <v>2017</v>
      </c>
      <c r="AC55" s="39" t="s">
        <v>216</v>
      </c>
      <c r="AD55" s="40">
        <v>20</v>
      </c>
      <c r="AE55" s="39" t="s">
        <v>153</v>
      </c>
      <c r="AF55" s="44">
        <f>C55</f>
        <v>0</v>
      </c>
    </row>
    <row r="56" spans="1:35" ht="12" customHeight="1" x14ac:dyDescent="0.25">
      <c r="A56" s="6" t="s">
        <v>210</v>
      </c>
      <c r="B56" s="63">
        <v>70</v>
      </c>
      <c r="C56" s="65"/>
      <c r="D56" s="60"/>
      <c r="E56" s="60"/>
      <c r="F56" s="60"/>
      <c r="Z56" s="1"/>
      <c r="AA56" s="22">
        <f t="shared" si="1"/>
        <v>0</v>
      </c>
      <c r="AB56" s="18">
        <f t="shared" si="0"/>
        <v>2017</v>
      </c>
      <c r="AC56" s="39" t="s">
        <v>216</v>
      </c>
      <c r="AD56" s="40">
        <v>70</v>
      </c>
      <c r="AE56" s="39" t="s">
        <v>153</v>
      </c>
      <c r="AF56" s="44">
        <f>C56</f>
        <v>0</v>
      </c>
      <c r="AI56" s="20"/>
    </row>
    <row r="57" spans="1:35" ht="12" customHeight="1" x14ac:dyDescent="0.25">
      <c r="A57" s="6" t="s">
        <v>5</v>
      </c>
      <c r="B57" s="63">
        <v>80</v>
      </c>
      <c r="C57" s="65"/>
      <c r="D57" s="60"/>
      <c r="E57" s="60"/>
      <c r="F57" s="60"/>
      <c r="Z57" s="1"/>
      <c r="AA57" s="22">
        <f t="shared" si="1"/>
        <v>0</v>
      </c>
      <c r="AB57" s="18">
        <f t="shared" si="0"/>
        <v>2017</v>
      </c>
      <c r="AC57" s="39" t="s">
        <v>216</v>
      </c>
      <c r="AD57" s="40">
        <v>80</v>
      </c>
      <c r="AE57" s="39" t="s">
        <v>153</v>
      </c>
      <c r="AF57" s="44">
        <f>C57</f>
        <v>0</v>
      </c>
      <c r="AI57" s="20"/>
    </row>
    <row r="58" spans="1:35" ht="12" customHeight="1" x14ac:dyDescent="0.25">
      <c r="A58" s="6" t="s">
        <v>6</v>
      </c>
      <c r="B58" s="63">
        <v>90</v>
      </c>
      <c r="C58" s="65"/>
      <c r="D58" s="60"/>
      <c r="E58" s="60"/>
      <c r="F58" s="60"/>
      <c r="Z58" s="1"/>
      <c r="AA58" s="22">
        <f t="shared" si="1"/>
        <v>0</v>
      </c>
      <c r="AB58" s="18">
        <f t="shared" si="0"/>
        <v>2017</v>
      </c>
      <c r="AC58" s="39" t="s">
        <v>216</v>
      </c>
      <c r="AD58" s="40">
        <v>90</v>
      </c>
      <c r="AE58" s="39" t="s">
        <v>153</v>
      </c>
      <c r="AF58" s="44">
        <f>C58</f>
        <v>0</v>
      </c>
      <c r="AI58" s="20"/>
    </row>
    <row r="59" spans="1:35" s="32" customFormat="1" ht="12" customHeight="1" x14ac:dyDescent="0.25">
      <c r="A59" s="8" t="s">
        <v>211</v>
      </c>
      <c r="B59" s="76">
        <v>120</v>
      </c>
      <c r="C59" s="96"/>
      <c r="D59" s="107"/>
      <c r="E59" s="107"/>
      <c r="F59" s="107"/>
      <c r="G59" s="11"/>
      <c r="Z59" s="9"/>
      <c r="AA59" s="138">
        <f t="shared" si="1"/>
        <v>0</v>
      </c>
      <c r="AB59" s="30">
        <f t="shared" si="0"/>
        <v>2017</v>
      </c>
      <c r="AC59" s="39" t="s">
        <v>216</v>
      </c>
      <c r="AD59" s="40">
        <v>120</v>
      </c>
      <c r="AE59" s="39" t="s">
        <v>153</v>
      </c>
      <c r="AF59" s="44">
        <f>C59</f>
        <v>0</v>
      </c>
      <c r="AG59" s="30"/>
      <c r="AH59" s="30"/>
      <c r="AI59" s="35"/>
    </row>
    <row r="60" spans="1:35" ht="12" customHeight="1" x14ac:dyDescent="0.25">
      <c r="A60" s="6" t="s">
        <v>7</v>
      </c>
      <c r="B60" s="63">
        <v>130</v>
      </c>
      <c r="C60" s="66"/>
      <c r="D60" s="60"/>
      <c r="E60" s="60"/>
      <c r="F60" s="60"/>
      <c r="Z60" s="1"/>
      <c r="AA60" s="22">
        <f t="shared" si="1"/>
        <v>0</v>
      </c>
      <c r="AB60" s="18">
        <f t="shared" si="0"/>
        <v>2017</v>
      </c>
      <c r="AC60" s="39" t="s">
        <v>216</v>
      </c>
      <c r="AD60" s="40">
        <v>130</v>
      </c>
      <c r="AE60" s="39" t="s">
        <v>153</v>
      </c>
      <c r="AF60" s="44"/>
      <c r="AI60" s="20"/>
    </row>
    <row r="61" spans="1:35" ht="12" customHeight="1" x14ac:dyDescent="0.25">
      <c r="A61" s="6" t="s">
        <v>8</v>
      </c>
      <c r="B61" s="63">
        <v>140</v>
      </c>
      <c r="C61" s="65"/>
      <c r="D61" s="60"/>
      <c r="E61" s="60"/>
      <c r="F61" s="60"/>
      <c r="Z61" s="1"/>
      <c r="AA61" s="22">
        <f t="shared" si="1"/>
        <v>0</v>
      </c>
      <c r="AB61" s="18">
        <f t="shared" si="0"/>
        <v>2017</v>
      </c>
      <c r="AC61" s="39" t="s">
        <v>216</v>
      </c>
      <c r="AD61" s="40">
        <v>140</v>
      </c>
      <c r="AE61" s="39" t="s">
        <v>153</v>
      </c>
      <c r="AF61" s="44">
        <f t="shared" ref="AF61:AF69" si="2">C61</f>
        <v>0</v>
      </c>
      <c r="AI61" s="20"/>
    </row>
    <row r="62" spans="1:35" ht="12" customHeight="1" x14ac:dyDescent="0.25">
      <c r="A62" s="6" t="s">
        <v>9</v>
      </c>
      <c r="B62" s="63">
        <v>150</v>
      </c>
      <c r="C62" s="65"/>
      <c r="D62" s="60"/>
      <c r="E62" s="60"/>
      <c r="F62" s="60"/>
      <c r="Z62" s="1"/>
      <c r="AA62" s="22">
        <f t="shared" si="1"/>
        <v>0</v>
      </c>
      <c r="AB62" s="18">
        <f t="shared" si="0"/>
        <v>2017</v>
      </c>
      <c r="AC62" s="39" t="s">
        <v>216</v>
      </c>
      <c r="AD62" s="40">
        <v>150</v>
      </c>
      <c r="AE62" s="39" t="s">
        <v>153</v>
      </c>
      <c r="AF62" s="44">
        <f t="shared" si="2"/>
        <v>0</v>
      </c>
      <c r="AI62" s="20"/>
    </row>
    <row r="63" spans="1:35" ht="12" customHeight="1" x14ac:dyDescent="0.25">
      <c r="A63" s="6" t="s">
        <v>10</v>
      </c>
      <c r="B63" s="63">
        <v>170</v>
      </c>
      <c r="C63" s="66"/>
      <c r="D63" s="60"/>
      <c r="E63" s="60"/>
      <c r="F63" s="60"/>
      <c r="Z63" s="1"/>
      <c r="AA63" s="22">
        <f t="shared" si="1"/>
        <v>0</v>
      </c>
      <c r="AB63" s="18">
        <f t="shared" si="0"/>
        <v>2017</v>
      </c>
      <c r="AC63" s="39" t="s">
        <v>216</v>
      </c>
      <c r="AD63" s="40">
        <v>170</v>
      </c>
      <c r="AE63" s="39" t="s">
        <v>153</v>
      </c>
      <c r="AF63" s="44">
        <f t="shared" si="2"/>
        <v>0</v>
      </c>
      <c r="AI63" s="20"/>
    </row>
    <row r="64" spans="1:35" ht="12" customHeight="1" x14ac:dyDescent="0.25">
      <c r="A64" s="6" t="s">
        <v>11</v>
      </c>
      <c r="B64" s="63">
        <v>180</v>
      </c>
      <c r="C64" s="65"/>
      <c r="D64" s="60"/>
      <c r="E64" s="60"/>
      <c r="F64" s="60"/>
      <c r="Z64" s="1"/>
      <c r="AA64" s="22">
        <f t="shared" si="1"/>
        <v>0</v>
      </c>
      <c r="AB64" s="18">
        <f t="shared" si="0"/>
        <v>2017</v>
      </c>
      <c r="AC64" s="39" t="s">
        <v>216</v>
      </c>
      <c r="AD64" s="40">
        <v>180</v>
      </c>
      <c r="AE64" s="39" t="s">
        <v>153</v>
      </c>
      <c r="AF64" s="44">
        <f t="shared" si="2"/>
        <v>0</v>
      </c>
      <c r="AI64" s="20"/>
    </row>
    <row r="65" spans="1:35" ht="13.2" x14ac:dyDescent="0.25">
      <c r="A65" s="8" t="s">
        <v>190</v>
      </c>
      <c r="B65" s="63">
        <v>190</v>
      </c>
      <c r="C65" s="65"/>
      <c r="D65" s="60"/>
      <c r="E65" s="60"/>
      <c r="F65" s="60"/>
      <c r="Z65" s="1"/>
      <c r="AA65" s="22">
        <f t="shared" si="1"/>
        <v>0</v>
      </c>
      <c r="AB65" s="18">
        <f t="shared" si="0"/>
        <v>2017</v>
      </c>
      <c r="AC65" s="39" t="s">
        <v>216</v>
      </c>
      <c r="AD65" s="45">
        <v>190</v>
      </c>
      <c r="AE65" s="39" t="s">
        <v>153</v>
      </c>
      <c r="AF65" s="44">
        <f t="shared" si="2"/>
        <v>0</v>
      </c>
      <c r="AH65" s="46"/>
      <c r="AI65" s="20"/>
    </row>
    <row r="66" spans="1:35" ht="12" customHeight="1" x14ac:dyDescent="0.25">
      <c r="A66" s="6" t="s">
        <v>12</v>
      </c>
      <c r="B66" s="63">
        <v>200</v>
      </c>
      <c r="C66" s="65"/>
      <c r="D66" s="60"/>
      <c r="E66" s="60"/>
      <c r="F66" s="60"/>
      <c r="Z66" s="4"/>
      <c r="AA66" s="22">
        <f t="shared" si="1"/>
        <v>0</v>
      </c>
      <c r="AB66" s="18">
        <f t="shared" si="0"/>
        <v>2017</v>
      </c>
      <c r="AC66" s="39" t="s">
        <v>216</v>
      </c>
      <c r="AD66" s="45">
        <v>200</v>
      </c>
      <c r="AE66" s="39" t="s">
        <v>153</v>
      </c>
      <c r="AF66" s="44">
        <f t="shared" si="2"/>
        <v>0</v>
      </c>
      <c r="AH66" s="46"/>
      <c r="AI66" s="20"/>
    </row>
    <row r="67" spans="1:35" ht="12" customHeight="1" x14ac:dyDescent="0.25">
      <c r="A67" s="6" t="s">
        <v>9</v>
      </c>
      <c r="B67" s="63">
        <v>210</v>
      </c>
      <c r="C67" s="65"/>
      <c r="D67" s="60"/>
      <c r="E67" s="60"/>
      <c r="F67" s="60"/>
      <c r="Z67" s="4"/>
      <c r="AA67" s="22">
        <f t="shared" si="1"/>
        <v>0</v>
      </c>
      <c r="AB67" s="18">
        <f t="shared" si="0"/>
        <v>2017</v>
      </c>
      <c r="AC67" s="39" t="s">
        <v>216</v>
      </c>
      <c r="AD67" s="45">
        <v>210</v>
      </c>
      <c r="AE67" s="39" t="s">
        <v>153</v>
      </c>
      <c r="AF67" s="44">
        <f t="shared" si="2"/>
        <v>0</v>
      </c>
      <c r="AH67" s="46"/>
      <c r="AI67" s="20"/>
    </row>
    <row r="68" spans="1:35" ht="12" customHeight="1" x14ac:dyDescent="0.25">
      <c r="A68" s="6" t="s">
        <v>13</v>
      </c>
      <c r="B68" s="63">
        <v>230</v>
      </c>
      <c r="C68" s="65"/>
      <c r="D68" s="60"/>
      <c r="E68" s="60"/>
      <c r="F68" s="60"/>
      <c r="Z68" s="4"/>
      <c r="AA68" s="22">
        <f t="shared" si="1"/>
        <v>0</v>
      </c>
      <c r="AB68" s="18">
        <f t="shared" si="0"/>
        <v>2017</v>
      </c>
      <c r="AC68" s="39" t="s">
        <v>216</v>
      </c>
      <c r="AD68" s="45">
        <v>230</v>
      </c>
      <c r="AE68" s="39" t="s">
        <v>153</v>
      </c>
      <c r="AF68" s="44">
        <f t="shared" si="2"/>
        <v>0</v>
      </c>
      <c r="AH68" s="46"/>
      <c r="AI68" s="20"/>
    </row>
    <row r="69" spans="1:35" ht="12" customHeight="1" x14ac:dyDescent="0.25">
      <c r="A69" s="6" t="s">
        <v>14</v>
      </c>
      <c r="B69" s="63">
        <v>240</v>
      </c>
      <c r="C69" s="65"/>
      <c r="D69" s="60"/>
      <c r="E69" s="60"/>
      <c r="F69" s="60"/>
      <c r="Z69" s="4"/>
      <c r="AA69" s="22">
        <f t="shared" si="1"/>
        <v>0</v>
      </c>
      <c r="AB69" s="18">
        <f t="shared" si="0"/>
        <v>2017</v>
      </c>
      <c r="AC69" s="39" t="s">
        <v>216</v>
      </c>
      <c r="AD69" s="45">
        <v>240</v>
      </c>
      <c r="AE69" s="39" t="s">
        <v>153</v>
      </c>
      <c r="AF69" s="44">
        <f t="shared" si="2"/>
        <v>0</v>
      </c>
      <c r="AH69" s="46"/>
      <c r="AI69" s="20"/>
    </row>
    <row r="70" spans="1:35" ht="12" customHeight="1" x14ac:dyDescent="0.25">
      <c r="A70" s="6"/>
      <c r="B70" s="63"/>
      <c r="C70" s="67"/>
      <c r="D70" s="60"/>
      <c r="E70" s="60"/>
      <c r="F70" s="60"/>
      <c r="Z70" s="1"/>
      <c r="AA70" s="22"/>
      <c r="AB70" s="18"/>
      <c r="AD70" s="45"/>
      <c r="AF70" s="44"/>
      <c r="AH70" s="46"/>
      <c r="AI70" s="20"/>
    </row>
    <row r="71" spans="1:35" ht="12" customHeight="1" x14ac:dyDescent="0.25">
      <c r="A71" s="68"/>
      <c r="B71" s="69">
        <v>250</v>
      </c>
      <c r="C71" s="68"/>
      <c r="D71" s="60"/>
      <c r="E71" s="60"/>
      <c r="F71" s="60"/>
      <c r="Z71" s="1"/>
      <c r="AA71" s="22">
        <f>$AA$1</f>
        <v>0</v>
      </c>
      <c r="AB71" s="18">
        <f>$AB$1</f>
        <v>2017</v>
      </c>
      <c r="AC71" s="39" t="s">
        <v>216</v>
      </c>
      <c r="AD71" s="45">
        <v>250</v>
      </c>
      <c r="AE71" s="39" t="s">
        <v>153</v>
      </c>
      <c r="AF71" s="44"/>
      <c r="AH71" s="46"/>
      <c r="AI71" s="20"/>
    </row>
    <row r="72" spans="1:35" ht="12" customHeight="1" x14ac:dyDescent="0.25">
      <c r="A72" s="70" t="s">
        <v>141</v>
      </c>
      <c r="B72" s="69">
        <v>260</v>
      </c>
      <c r="C72" s="71">
        <f>SUM(C55:C69)</f>
        <v>0</v>
      </c>
      <c r="D72" s="60"/>
      <c r="E72" s="60"/>
      <c r="F72" s="60"/>
      <c r="Z72" s="1"/>
      <c r="AA72" s="22">
        <f>$AA$1</f>
        <v>0</v>
      </c>
      <c r="AB72" s="18">
        <f>$AB$1</f>
        <v>2017</v>
      </c>
      <c r="AC72" s="39" t="s">
        <v>216</v>
      </c>
      <c r="AD72" s="45">
        <v>260</v>
      </c>
      <c r="AE72" s="39" t="s">
        <v>153</v>
      </c>
      <c r="AF72" s="44">
        <f>C72</f>
        <v>0</v>
      </c>
      <c r="AH72" s="46"/>
      <c r="AI72" s="20"/>
    </row>
    <row r="73" spans="1:35" ht="12" customHeight="1" x14ac:dyDescent="0.25">
      <c r="A73" s="6"/>
      <c r="B73" s="63"/>
      <c r="C73" s="72"/>
      <c r="D73" s="60"/>
      <c r="E73" s="60"/>
      <c r="F73" s="60"/>
      <c r="Z73" s="1"/>
      <c r="AA73" s="22"/>
      <c r="AB73" s="18"/>
      <c r="AD73" s="45"/>
      <c r="AF73" s="41"/>
      <c r="AH73" s="46"/>
      <c r="AI73" s="46"/>
    </row>
    <row r="74" spans="1:35" ht="13.2" x14ac:dyDescent="0.25">
      <c r="A74" s="58" t="s">
        <v>15</v>
      </c>
      <c r="B74" s="63">
        <v>270</v>
      </c>
      <c r="C74" s="68"/>
      <c r="D74" s="60"/>
      <c r="E74" s="60"/>
      <c r="F74" s="60"/>
      <c r="Z74" s="1"/>
      <c r="AA74" s="22">
        <f t="shared" ref="AA74:AA82" si="3">$AA$1</f>
        <v>0</v>
      </c>
      <c r="AB74" s="18">
        <f t="shared" ref="AB74:AB82" si="4">$AB$1</f>
        <v>2017</v>
      </c>
      <c r="AC74" s="39" t="s">
        <v>216</v>
      </c>
      <c r="AD74" s="40">
        <v>270</v>
      </c>
      <c r="AE74" s="39" t="s">
        <v>153</v>
      </c>
      <c r="AF74" s="47"/>
    </row>
    <row r="75" spans="1:35" ht="12" customHeight="1" x14ac:dyDescent="0.25">
      <c r="A75" s="6" t="s">
        <v>16</v>
      </c>
      <c r="B75" s="63">
        <v>280</v>
      </c>
      <c r="C75" s="65"/>
      <c r="D75" s="60"/>
      <c r="E75" s="60"/>
      <c r="F75" s="60"/>
      <c r="Z75" s="1"/>
      <c r="AA75" s="22">
        <f t="shared" si="3"/>
        <v>0</v>
      </c>
      <c r="AB75" s="18">
        <f t="shared" si="4"/>
        <v>2017</v>
      </c>
      <c r="AC75" s="39" t="s">
        <v>216</v>
      </c>
      <c r="AD75" s="40">
        <v>280</v>
      </c>
      <c r="AE75" s="39" t="s">
        <v>153</v>
      </c>
      <c r="AF75" s="44">
        <f t="shared" ref="AF75:AF82" si="5">C75</f>
        <v>0</v>
      </c>
    </row>
    <row r="76" spans="1:35" ht="12" customHeight="1" x14ac:dyDescent="0.25">
      <c r="A76" s="6" t="s">
        <v>17</v>
      </c>
      <c r="B76" s="63">
        <v>290</v>
      </c>
      <c r="C76" s="65"/>
      <c r="D76" s="60"/>
      <c r="E76" s="60"/>
      <c r="F76" s="60"/>
      <c r="Z76" s="1"/>
      <c r="AA76" s="22">
        <f t="shared" si="3"/>
        <v>0</v>
      </c>
      <c r="AB76" s="18">
        <f t="shared" si="4"/>
        <v>2017</v>
      </c>
      <c r="AC76" s="39" t="s">
        <v>216</v>
      </c>
      <c r="AD76" s="40">
        <v>290</v>
      </c>
      <c r="AE76" s="39" t="s">
        <v>153</v>
      </c>
      <c r="AF76" s="44">
        <f t="shared" si="5"/>
        <v>0</v>
      </c>
    </row>
    <row r="77" spans="1:35" ht="12" customHeight="1" x14ac:dyDescent="0.25">
      <c r="A77" s="6" t="s">
        <v>18</v>
      </c>
      <c r="B77" s="63">
        <v>300</v>
      </c>
      <c r="C77" s="65"/>
      <c r="D77" s="60"/>
      <c r="E77" s="60"/>
      <c r="F77" s="60"/>
      <c r="Z77" s="1"/>
      <c r="AA77" s="22">
        <f t="shared" si="3"/>
        <v>0</v>
      </c>
      <c r="AB77" s="18">
        <f t="shared" si="4"/>
        <v>2017</v>
      </c>
      <c r="AC77" s="39" t="s">
        <v>216</v>
      </c>
      <c r="AD77" s="40">
        <v>300</v>
      </c>
      <c r="AE77" s="39" t="s">
        <v>153</v>
      </c>
      <c r="AF77" s="44">
        <f t="shared" si="5"/>
        <v>0</v>
      </c>
    </row>
    <row r="78" spans="1:35" ht="12" customHeight="1" x14ac:dyDescent="0.25">
      <c r="A78" s="6" t="s">
        <v>19</v>
      </c>
      <c r="B78" s="63">
        <v>310</v>
      </c>
      <c r="C78" s="65"/>
      <c r="D78" s="60"/>
      <c r="E78" s="60"/>
      <c r="F78" s="60"/>
      <c r="Z78" s="1"/>
      <c r="AA78" s="22">
        <f t="shared" si="3"/>
        <v>0</v>
      </c>
      <c r="AB78" s="18">
        <f t="shared" si="4"/>
        <v>2017</v>
      </c>
      <c r="AC78" s="39" t="s">
        <v>216</v>
      </c>
      <c r="AD78" s="40">
        <v>310</v>
      </c>
      <c r="AE78" s="39" t="s">
        <v>153</v>
      </c>
      <c r="AF78" s="44">
        <f t="shared" si="5"/>
        <v>0</v>
      </c>
    </row>
    <row r="79" spans="1:35" ht="12" customHeight="1" x14ac:dyDescent="0.25">
      <c r="A79" s="6" t="s">
        <v>20</v>
      </c>
      <c r="B79" s="63">
        <v>340</v>
      </c>
      <c r="C79" s="65"/>
      <c r="D79" s="60"/>
      <c r="E79" s="60"/>
      <c r="F79" s="60"/>
      <c r="Z79" s="1"/>
      <c r="AA79" s="22">
        <f t="shared" si="3"/>
        <v>0</v>
      </c>
      <c r="AB79" s="18">
        <f t="shared" si="4"/>
        <v>2017</v>
      </c>
      <c r="AC79" s="39" t="s">
        <v>216</v>
      </c>
      <c r="AD79" s="40">
        <v>340</v>
      </c>
      <c r="AE79" s="39" t="s">
        <v>153</v>
      </c>
      <c r="AF79" s="44">
        <f t="shared" si="5"/>
        <v>0</v>
      </c>
    </row>
    <row r="80" spans="1:35" ht="12" customHeight="1" x14ac:dyDescent="0.25">
      <c r="A80" s="6" t="s">
        <v>21</v>
      </c>
      <c r="B80" s="63">
        <v>350</v>
      </c>
      <c r="C80" s="73">
        <f>SUM(E270)</f>
        <v>0</v>
      </c>
      <c r="D80" s="60"/>
      <c r="E80" s="60"/>
      <c r="F80" s="60"/>
      <c r="Z80" s="1"/>
      <c r="AA80" s="22">
        <f t="shared" si="3"/>
        <v>0</v>
      </c>
      <c r="AB80" s="18">
        <f t="shared" si="4"/>
        <v>2017</v>
      </c>
      <c r="AC80" s="39" t="s">
        <v>216</v>
      </c>
      <c r="AD80" s="40">
        <v>350</v>
      </c>
      <c r="AE80" s="39" t="s">
        <v>153</v>
      </c>
      <c r="AF80" s="44">
        <f t="shared" si="5"/>
        <v>0</v>
      </c>
    </row>
    <row r="81" spans="1:35" ht="12" customHeight="1" x14ac:dyDescent="0.25">
      <c r="A81" s="6" t="s">
        <v>22</v>
      </c>
      <c r="B81" s="63">
        <v>360</v>
      </c>
      <c r="C81" s="65"/>
      <c r="D81" s="60"/>
      <c r="E81" s="60"/>
      <c r="F81" s="60"/>
      <c r="Z81" s="1"/>
      <c r="AA81" s="22">
        <f t="shared" si="3"/>
        <v>0</v>
      </c>
      <c r="AB81" s="18">
        <f t="shared" si="4"/>
        <v>2017</v>
      </c>
      <c r="AC81" s="39" t="s">
        <v>216</v>
      </c>
      <c r="AD81" s="40">
        <v>360</v>
      </c>
      <c r="AE81" s="39" t="s">
        <v>153</v>
      </c>
      <c r="AF81" s="44">
        <f t="shared" si="5"/>
        <v>0</v>
      </c>
    </row>
    <row r="82" spans="1:35" ht="12" customHeight="1" x14ac:dyDescent="0.25">
      <c r="A82" s="6" t="s">
        <v>23</v>
      </c>
      <c r="B82" s="63">
        <v>370</v>
      </c>
      <c r="C82" s="65"/>
      <c r="D82" s="60"/>
      <c r="E82" s="60"/>
      <c r="F82" s="60"/>
      <c r="Z82" s="1"/>
      <c r="AA82" s="22">
        <f t="shared" si="3"/>
        <v>0</v>
      </c>
      <c r="AB82" s="18">
        <f t="shared" si="4"/>
        <v>2017</v>
      </c>
      <c r="AC82" s="39" t="s">
        <v>216</v>
      </c>
      <c r="AD82" s="40">
        <v>370</v>
      </c>
      <c r="AE82" s="39" t="s">
        <v>153</v>
      </c>
      <c r="AF82" s="44">
        <f t="shared" si="5"/>
        <v>0</v>
      </c>
    </row>
    <row r="83" spans="1:35" ht="12" customHeight="1" x14ac:dyDescent="0.25">
      <c r="A83" s="6"/>
      <c r="B83" s="63"/>
      <c r="C83" s="67"/>
      <c r="D83" s="60"/>
      <c r="E83" s="60"/>
      <c r="F83" s="60"/>
      <c r="Z83" s="1"/>
      <c r="AA83" s="22"/>
      <c r="AB83" s="18"/>
      <c r="AF83" s="44"/>
    </row>
    <row r="84" spans="1:35" ht="13.2" x14ac:dyDescent="0.25">
      <c r="A84" s="68"/>
      <c r="B84" s="69">
        <v>380</v>
      </c>
      <c r="C84" s="68"/>
      <c r="D84" s="60"/>
      <c r="E84" s="60"/>
      <c r="F84" s="60"/>
      <c r="Z84" s="1"/>
      <c r="AA84" s="22">
        <f>$AA$1</f>
        <v>0</v>
      </c>
      <c r="AB84" s="18">
        <f>$AB$1</f>
        <v>2017</v>
      </c>
      <c r="AC84" s="39" t="s">
        <v>216</v>
      </c>
      <c r="AD84" s="40">
        <v>380</v>
      </c>
      <c r="AE84" s="39" t="s">
        <v>153</v>
      </c>
      <c r="AF84" s="44"/>
    </row>
    <row r="85" spans="1:35" ht="12" customHeight="1" x14ac:dyDescent="0.25">
      <c r="A85" s="70" t="s">
        <v>24</v>
      </c>
      <c r="B85" s="69">
        <v>390</v>
      </c>
      <c r="C85" s="71">
        <f>SUM(C75:C82)</f>
        <v>0</v>
      </c>
      <c r="D85" s="60"/>
      <c r="E85" s="60"/>
      <c r="F85" s="60"/>
      <c r="Z85" s="1"/>
      <c r="AA85" s="22">
        <f>$AA$1</f>
        <v>0</v>
      </c>
      <c r="AB85" s="18">
        <f>$AB$1</f>
        <v>2017</v>
      </c>
      <c r="AC85" s="39" t="s">
        <v>216</v>
      </c>
      <c r="AD85" s="40">
        <v>390</v>
      </c>
      <c r="AE85" s="39" t="s">
        <v>153</v>
      </c>
      <c r="AF85" s="44">
        <f>C85</f>
        <v>0</v>
      </c>
    </row>
    <row r="86" spans="1:35" ht="12" customHeight="1" x14ac:dyDescent="0.25">
      <c r="A86" s="6"/>
      <c r="B86" s="8"/>
      <c r="C86" s="60"/>
      <c r="D86" s="60"/>
      <c r="E86" s="60"/>
      <c r="F86" s="60"/>
      <c r="Z86" s="1"/>
      <c r="AA86" s="22">
        <f>$AA$1</f>
        <v>0</v>
      </c>
      <c r="AB86" s="18"/>
      <c r="AF86" s="44"/>
    </row>
    <row r="87" spans="1:35" ht="12" customHeight="1" x14ac:dyDescent="0.25">
      <c r="A87" s="70" t="s">
        <v>142</v>
      </c>
      <c r="B87" s="69">
        <v>395</v>
      </c>
      <c r="C87" s="115">
        <f>SUM(C72-C85)</f>
        <v>0</v>
      </c>
      <c r="D87" s="60"/>
      <c r="E87" s="60"/>
      <c r="F87" s="60"/>
      <c r="Z87" s="1"/>
      <c r="AA87" s="22">
        <f>$AA$1</f>
        <v>0</v>
      </c>
      <c r="AB87" s="18">
        <f>$AB$1</f>
        <v>2017</v>
      </c>
      <c r="AC87" s="39" t="s">
        <v>216</v>
      </c>
      <c r="AD87" s="40">
        <v>395</v>
      </c>
      <c r="AE87" s="39" t="s">
        <v>153</v>
      </c>
      <c r="AF87" s="44">
        <f>C87</f>
        <v>0</v>
      </c>
      <c r="AH87" s="20"/>
      <c r="AI87" s="20"/>
    </row>
    <row r="88" spans="1:35" ht="12" customHeight="1" x14ac:dyDescent="0.25">
      <c r="A88" s="6"/>
      <c r="B88" s="6"/>
      <c r="C88" s="60"/>
      <c r="D88" s="60"/>
      <c r="E88" s="60"/>
      <c r="F88" s="60"/>
      <c r="Z88" s="1"/>
      <c r="AA88" s="22"/>
      <c r="AB88" s="18"/>
      <c r="AF88" s="44"/>
      <c r="AH88" s="20"/>
      <c r="AI88" s="20"/>
    </row>
    <row r="89" spans="1:35" ht="12" customHeight="1" x14ac:dyDescent="0.25">
      <c r="A89" s="74" t="s">
        <v>143</v>
      </c>
      <c r="B89" s="6"/>
      <c r="C89" s="68"/>
      <c r="D89" s="60"/>
      <c r="E89" s="60"/>
      <c r="F89" s="60"/>
      <c r="Z89" s="1"/>
      <c r="AA89" s="22"/>
      <c r="AB89" s="18"/>
      <c r="AF89" s="44"/>
    </row>
    <row r="90" spans="1:35" ht="12" customHeight="1" x14ac:dyDescent="0.25">
      <c r="A90" s="6" t="s">
        <v>179</v>
      </c>
      <c r="B90" s="63">
        <v>400</v>
      </c>
      <c r="C90" s="71">
        <f>F256</f>
        <v>0</v>
      </c>
      <c r="D90" s="60"/>
      <c r="E90" s="60"/>
      <c r="F90" s="60"/>
      <c r="Z90" s="1"/>
      <c r="AA90" s="22">
        <f>$AA$1</f>
        <v>0</v>
      </c>
      <c r="AB90" s="18">
        <f>$AB$1</f>
        <v>2017</v>
      </c>
      <c r="AC90" s="39" t="s">
        <v>216</v>
      </c>
      <c r="AD90" s="40">
        <v>400</v>
      </c>
      <c r="AE90" s="39" t="s">
        <v>153</v>
      </c>
      <c r="AF90" s="44">
        <f>C90</f>
        <v>0</v>
      </c>
    </row>
    <row r="91" spans="1:35" ht="12" customHeight="1" x14ac:dyDescent="0.25">
      <c r="A91" s="6" t="s">
        <v>207</v>
      </c>
      <c r="B91" s="63">
        <v>410</v>
      </c>
      <c r="C91" s="90"/>
      <c r="D91" s="60"/>
      <c r="E91" s="60"/>
      <c r="F91" s="60"/>
      <c r="Z91" s="1"/>
      <c r="AA91" s="22">
        <f>$AA$1</f>
        <v>0</v>
      </c>
      <c r="AB91" s="18">
        <f>$AB$1</f>
        <v>2017</v>
      </c>
      <c r="AC91" s="39" t="s">
        <v>216</v>
      </c>
      <c r="AD91" s="40">
        <v>410</v>
      </c>
      <c r="AE91" s="39" t="s">
        <v>153</v>
      </c>
      <c r="AF91" s="44">
        <f>C91</f>
        <v>0</v>
      </c>
    </row>
    <row r="92" spans="1:35" ht="12" customHeight="1" x14ac:dyDescent="0.25">
      <c r="A92" s="6" t="s">
        <v>178</v>
      </c>
      <c r="B92" s="63">
        <v>420</v>
      </c>
      <c r="C92" s="90"/>
      <c r="D92" s="60"/>
      <c r="E92" s="60"/>
      <c r="F92" s="60"/>
      <c r="Z92" s="1"/>
      <c r="AA92" s="22">
        <f>$AA$1</f>
        <v>0</v>
      </c>
      <c r="AB92" s="18">
        <f>$AB$1</f>
        <v>2017</v>
      </c>
      <c r="AC92" s="39" t="s">
        <v>216</v>
      </c>
      <c r="AD92" s="40">
        <v>420</v>
      </c>
      <c r="AE92" s="39" t="s">
        <v>153</v>
      </c>
      <c r="AF92" s="44">
        <f>C92</f>
        <v>0</v>
      </c>
    </row>
    <row r="93" spans="1:35" s="32" customFormat="1" ht="12" customHeight="1" x14ac:dyDescent="0.25">
      <c r="A93" s="8" t="s">
        <v>208</v>
      </c>
      <c r="B93" s="76">
        <v>430</v>
      </c>
      <c r="C93" s="96"/>
      <c r="D93" s="107"/>
      <c r="E93" s="107"/>
      <c r="F93" s="107"/>
      <c r="G93" s="11"/>
      <c r="Z93" s="9"/>
      <c r="AA93" s="138">
        <f>$AA$1</f>
        <v>0</v>
      </c>
      <c r="AB93" s="30">
        <f>$AB$1</f>
        <v>2017</v>
      </c>
      <c r="AC93" s="39" t="s">
        <v>216</v>
      </c>
      <c r="AD93" s="40">
        <v>430</v>
      </c>
      <c r="AE93" s="39" t="s">
        <v>153</v>
      </c>
      <c r="AF93" s="44">
        <f>C93</f>
        <v>0</v>
      </c>
      <c r="AG93" s="30"/>
      <c r="AH93" s="35"/>
      <c r="AI93" s="30"/>
    </row>
    <row r="94" spans="1:35" ht="12" customHeight="1" x14ac:dyDescent="0.25">
      <c r="A94" s="6"/>
      <c r="B94" s="8"/>
      <c r="C94" s="60"/>
      <c r="D94" s="60"/>
      <c r="E94" s="60"/>
      <c r="F94" s="60"/>
      <c r="Z94" s="1"/>
      <c r="AA94" s="22"/>
      <c r="AB94" s="18"/>
      <c r="AF94" s="35"/>
    </row>
    <row r="95" spans="1:35" ht="12" customHeight="1" x14ac:dyDescent="0.25">
      <c r="A95" s="70" t="s">
        <v>147</v>
      </c>
      <c r="B95" s="76">
        <v>440</v>
      </c>
      <c r="C95" s="115">
        <f>SUM(C90:C93)</f>
        <v>0</v>
      </c>
      <c r="D95" s="60"/>
      <c r="E95" s="60"/>
      <c r="F95" s="60"/>
      <c r="Z95" s="1"/>
      <c r="AA95" s="22">
        <f>$AA$1</f>
        <v>0</v>
      </c>
      <c r="AB95" s="18">
        <f>$AB$1</f>
        <v>2017</v>
      </c>
      <c r="AC95" s="39" t="s">
        <v>216</v>
      </c>
      <c r="AD95" s="40">
        <v>440</v>
      </c>
      <c r="AE95" s="39" t="s">
        <v>153</v>
      </c>
      <c r="AF95" s="44">
        <f>C95</f>
        <v>0</v>
      </c>
    </row>
    <row r="96" spans="1:35" ht="12" customHeight="1" x14ac:dyDescent="0.25">
      <c r="A96" s="6"/>
      <c r="B96" s="116"/>
      <c r="C96" s="107"/>
      <c r="D96" s="60"/>
      <c r="E96" s="60"/>
      <c r="F96" s="60"/>
      <c r="Z96" s="1"/>
      <c r="AA96" s="22"/>
      <c r="AB96" s="18"/>
      <c r="AF96" s="44"/>
    </row>
    <row r="97" spans="1:35" ht="12" customHeight="1" x14ac:dyDescent="0.25">
      <c r="A97" s="70" t="s">
        <v>144</v>
      </c>
      <c r="B97" s="76">
        <v>450</v>
      </c>
      <c r="C97" s="115">
        <f>C87+C95</f>
        <v>0</v>
      </c>
      <c r="D97" s="60"/>
      <c r="E97" s="60"/>
      <c r="F97" s="60"/>
      <c r="Z97" s="1"/>
      <c r="AA97" s="22">
        <f>$AA$1</f>
        <v>0</v>
      </c>
      <c r="AB97" s="18">
        <f>$AB$1</f>
        <v>2017</v>
      </c>
      <c r="AC97" s="39" t="s">
        <v>216</v>
      </c>
      <c r="AD97" s="40">
        <v>450</v>
      </c>
      <c r="AE97" s="39" t="s">
        <v>153</v>
      </c>
      <c r="AF97" s="44">
        <f>C97</f>
        <v>0</v>
      </c>
    </row>
    <row r="98" spans="1:35" ht="12" customHeight="1" x14ac:dyDescent="0.25">
      <c r="A98" s="6"/>
      <c r="B98" s="6"/>
      <c r="C98" s="60"/>
      <c r="D98" s="60"/>
      <c r="E98" s="60"/>
      <c r="F98" s="60"/>
      <c r="Z98" s="1"/>
      <c r="AA98" s="22"/>
      <c r="AB98" s="18"/>
    </row>
    <row r="99" spans="1:35" ht="12" customHeight="1" x14ac:dyDescent="0.25">
      <c r="A99" s="6"/>
      <c r="B99" s="6"/>
      <c r="C99" s="60"/>
      <c r="D99" s="60"/>
      <c r="E99" s="60"/>
      <c r="F99" s="60"/>
      <c r="Z99" s="1"/>
      <c r="AA99" s="22"/>
      <c r="AB99" s="18"/>
    </row>
    <row r="100" spans="1:35" ht="13.2" x14ac:dyDescent="0.25">
      <c r="A100" s="6"/>
      <c r="B100" s="6"/>
      <c r="C100" s="60"/>
      <c r="D100" s="60"/>
      <c r="E100" s="60"/>
      <c r="F100" s="60"/>
      <c r="Z100" s="1"/>
      <c r="AA100" s="22"/>
      <c r="AB100" s="18"/>
    </row>
    <row r="101" spans="1:35" ht="12" customHeight="1" x14ac:dyDescent="0.25">
      <c r="A101" s="6"/>
      <c r="B101" s="6"/>
      <c r="C101" s="60"/>
      <c r="D101" s="60"/>
      <c r="E101" s="60"/>
      <c r="F101" s="60"/>
      <c r="Z101" s="1"/>
      <c r="AA101" s="22"/>
      <c r="AB101" s="18"/>
    </row>
    <row r="102" spans="1:35" ht="12" customHeight="1" x14ac:dyDescent="0.25">
      <c r="A102" s="6"/>
      <c r="B102" s="6"/>
      <c r="C102" s="60"/>
      <c r="D102" s="60"/>
      <c r="E102" s="60"/>
      <c r="F102" s="60"/>
      <c r="Z102" s="1"/>
      <c r="AA102" s="22"/>
      <c r="AB102" s="18"/>
    </row>
    <row r="103" spans="1:35" ht="12" customHeight="1" x14ac:dyDescent="0.25">
      <c r="A103" s="6"/>
      <c r="B103" s="6"/>
      <c r="C103" s="60"/>
      <c r="D103" s="60"/>
      <c r="E103" s="60"/>
      <c r="F103" s="60"/>
      <c r="Z103" s="1"/>
      <c r="AA103" s="22"/>
      <c r="AB103" s="18"/>
    </row>
    <row r="104" spans="1:35" ht="12" customHeight="1" x14ac:dyDescent="0.25">
      <c r="A104" s="6"/>
      <c r="B104" s="6"/>
      <c r="C104" s="60"/>
      <c r="D104" s="60"/>
      <c r="E104" s="60"/>
      <c r="F104" s="60"/>
      <c r="Z104" s="1"/>
      <c r="AA104" s="22"/>
      <c r="AB104" s="18"/>
    </row>
    <row r="105" spans="1:35" ht="12" customHeight="1" x14ac:dyDescent="0.25">
      <c r="A105" s="6"/>
      <c r="B105" s="6"/>
      <c r="C105" s="72"/>
      <c r="D105" s="72"/>
      <c r="E105" s="72"/>
      <c r="F105" s="72"/>
      <c r="Z105" s="1"/>
      <c r="AA105" s="22"/>
      <c r="AB105" s="18"/>
    </row>
    <row r="106" spans="1:35" ht="12" customHeight="1" x14ac:dyDescent="0.25">
      <c r="A106" s="19" t="s">
        <v>166</v>
      </c>
      <c r="B106" s="18"/>
      <c r="C106" s="24"/>
      <c r="D106" s="24"/>
      <c r="E106" s="26" t="s">
        <v>162</v>
      </c>
      <c r="F106" s="24"/>
      <c r="Z106" s="1"/>
      <c r="AA106" s="22"/>
      <c r="AB106" s="18"/>
    </row>
    <row r="107" spans="1:35" ht="12" customHeight="1" x14ac:dyDescent="0.25">
      <c r="A107" s="6"/>
      <c r="B107" s="6"/>
      <c r="C107" s="72"/>
      <c r="D107" s="72"/>
      <c r="E107" s="72"/>
      <c r="F107" s="72"/>
      <c r="Z107" s="1"/>
      <c r="AA107" s="22"/>
      <c r="AB107" s="18"/>
    </row>
    <row r="108" spans="1:35" ht="12" customHeight="1" x14ac:dyDescent="0.25">
      <c r="A108" s="6"/>
      <c r="B108" s="6"/>
      <c r="C108" s="75" t="s">
        <v>163</v>
      </c>
      <c r="D108" s="75" t="s">
        <v>164</v>
      </c>
      <c r="E108" s="75" t="s">
        <v>165</v>
      </c>
      <c r="F108" s="75" t="s">
        <v>2</v>
      </c>
      <c r="Z108" s="1"/>
      <c r="AA108" s="22"/>
      <c r="AB108" s="18"/>
    </row>
    <row r="109" spans="1:35" ht="18" customHeight="1" x14ac:dyDescent="0.25">
      <c r="A109" s="6"/>
      <c r="B109" s="6"/>
      <c r="C109" s="62">
        <v>1</v>
      </c>
      <c r="D109" s="62">
        <v>2</v>
      </c>
      <c r="E109" s="62">
        <v>3</v>
      </c>
      <c r="F109" s="62">
        <v>4</v>
      </c>
      <c r="Z109" s="1"/>
      <c r="AA109" s="22"/>
      <c r="AB109" s="18"/>
    </row>
    <row r="110" spans="1:35" ht="12" customHeight="1" x14ac:dyDescent="0.25">
      <c r="A110" s="6" t="s">
        <v>145</v>
      </c>
      <c r="B110" s="76">
        <v>500</v>
      </c>
      <c r="C110" s="120"/>
      <c r="D110" s="120"/>
      <c r="E110" s="120"/>
      <c r="F110" s="115">
        <f>SUM(C110:E110)</f>
        <v>0</v>
      </c>
      <c r="Z110" s="1"/>
      <c r="AA110" s="22">
        <f>$AA$1</f>
        <v>0</v>
      </c>
      <c r="AB110" s="18">
        <f>$AB$1</f>
        <v>2017</v>
      </c>
      <c r="AC110" s="39" t="s">
        <v>216</v>
      </c>
      <c r="AD110" s="40">
        <v>500</v>
      </c>
      <c r="AE110" s="39" t="s">
        <v>154</v>
      </c>
      <c r="AF110" s="44">
        <f>C110</f>
        <v>0</v>
      </c>
      <c r="AG110" s="48">
        <f>D110</f>
        <v>0</v>
      </c>
      <c r="AH110" s="49">
        <f>E110</f>
        <v>0</v>
      </c>
      <c r="AI110" s="55">
        <f>F110</f>
        <v>0</v>
      </c>
    </row>
    <row r="111" spans="1:35" ht="12" customHeight="1" x14ac:dyDescent="0.25">
      <c r="A111" s="6"/>
      <c r="B111" s="8"/>
      <c r="C111" s="60"/>
      <c r="D111" s="60"/>
      <c r="E111" s="60"/>
      <c r="F111" s="60"/>
      <c r="Z111" s="1"/>
      <c r="AA111" s="22"/>
      <c r="AB111" s="18"/>
      <c r="AF111" s="44"/>
      <c r="AG111" s="48"/>
      <c r="AH111" s="49"/>
      <c r="AI111" s="55"/>
    </row>
    <row r="112" spans="1:35" ht="12" customHeight="1" x14ac:dyDescent="0.25">
      <c r="A112" s="6" t="s">
        <v>149</v>
      </c>
      <c r="B112" s="76">
        <v>505</v>
      </c>
      <c r="C112" s="71">
        <f>SUM(C170)</f>
        <v>0</v>
      </c>
      <c r="D112" s="77"/>
      <c r="E112" s="77"/>
      <c r="F112" s="78">
        <f>C112</f>
        <v>0</v>
      </c>
      <c r="Z112" s="1"/>
      <c r="AA112" s="22">
        <f>$AA$1</f>
        <v>0</v>
      </c>
      <c r="AB112" s="18">
        <f>$AB$1</f>
        <v>2017</v>
      </c>
      <c r="AC112" s="39" t="s">
        <v>216</v>
      </c>
      <c r="AD112" s="40">
        <v>505</v>
      </c>
      <c r="AE112" s="39" t="s">
        <v>154</v>
      </c>
      <c r="AF112" s="44">
        <f>C112</f>
        <v>0</v>
      </c>
      <c r="AG112" s="48"/>
      <c r="AH112" s="49"/>
      <c r="AI112" s="55">
        <f>F112</f>
        <v>0</v>
      </c>
    </row>
    <row r="113" spans="1:35" ht="12" customHeight="1" x14ac:dyDescent="0.25">
      <c r="A113" s="6"/>
      <c r="B113" s="76"/>
      <c r="C113" s="67"/>
      <c r="D113" s="67"/>
      <c r="E113" s="67"/>
      <c r="F113" s="67"/>
      <c r="Z113" s="1"/>
      <c r="AA113" s="22"/>
      <c r="AB113" s="18"/>
      <c r="AF113" s="44"/>
      <c r="AG113" s="48"/>
      <c r="AH113" s="49"/>
      <c r="AI113" s="55"/>
    </row>
    <row r="114" spans="1:35" ht="12" customHeight="1" x14ac:dyDescent="0.25">
      <c r="A114" s="6" t="s">
        <v>191</v>
      </c>
      <c r="B114" s="76">
        <v>511</v>
      </c>
      <c r="C114" s="96"/>
      <c r="D114" s="96"/>
      <c r="E114" s="77"/>
      <c r="F114" s="79"/>
      <c r="AA114" s="22">
        <f>$AA$1</f>
        <v>0</v>
      </c>
      <c r="AB114" s="18">
        <f>$AB$1</f>
        <v>2017</v>
      </c>
      <c r="AC114" s="39" t="s">
        <v>216</v>
      </c>
      <c r="AD114" s="40">
        <v>511</v>
      </c>
      <c r="AE114" s="39" t="s">
        <v>154</v>
      </c>
      <c r="AF114" s="44">
        <f>C114</f>
        <v>0</v>
      </c>
      <c r="AG114" s="48">
        <f>D114</f>
        <v>0</v>
      </c>
      <c r="AH114" s="49"/>
      <c r="AI114" s="55">
        <v>0</v>
      </c>
    </row>
    <row r="115" spans="1:35" ht="12" customHeight="1" x14ac:dyDescent="0.25">
      <c r="A115" s="6" t="s">
        <v>150</v>
      </c>
      <c r="B115" s="76">
        <v>512</v>
      </c>
      <c r="C115" s="120"/>
      <c r="D115" s="120"/>
      <c r="E115" s="77"/>
      <c r="F115" s="79"/>
      <c r="AA115" s="22">
        <f>$AA$1</f>
        <v>0</v>
      </c>
      <c r="AB115" s="18">
        <f>$AB$1</f>
        <v>2017</v>
      </c>
      <c r="AC115" s="39" t="s">
        <v>216</v>
      </c>
      <c r="AD115" s="40">
        <v>512</v>
      </c>
      <c r="AE115" s="39" t="s">
        <v>154</v>
      </c>
      <c r="AF115" s="44">
        <f>C115</f>
        <v>0</v>
      </c>
      <c r="AG115" s="48">
        <f>D115</f>
        <v>0</v>
      </c>
      <c r="AH115" s="49"/>
      <c r="AI115" s="55">
        <v>0</v>
      </c>
    </row>
    <row r="116" spans="1:35" ht="12" customHeight="1" x14ac:dyDescent="0.25">
      <c r="A116" s="6" t="s">
        <v>167</v>
      </c>
      <c r="B116" s="76">
        <v>513</v>
      </c>
      <c r="C116" s="117"/>
      <c r="D116" s="120"/>
      <c r="E116" s="120"/>
      <c r="F116" s="79"/>
      <c r="AA116" s="22">
        <f>$AA$1</f>
        <v>0</v>
      </c>
      <c r="AB116" s="18">
        <f>$AB$1</f>
        <v>2017</v>
      </c>
      <c r="AC116" s="39" t="s">
        <v>216</v>
      </c>
      <c r="AD116" s="40">
        <v>513</v>
      </c>
      <c r="AE116" s="39" t="s">
        <v>154</v>
      </c>
      <c r="AF116" s="44"/>
      <c r="AG116" s="48">
        <f>D116</f>
        <v>0</v>
      </c>
      <c r="AH116" s="49">
        <f>E116</f>
        <v>0</v>
      </c>
      <c r="AI116" s="55">
        <v>0</v>
      </c>
    </row>
    <row r="117" spans="1:35" ht="12" customHeight="1" x14ac:dyDescent="0.25">
      <c r="A117" s="6"/>
      <c r="B117" s="76"/>
      <c r="C117" s="108"/>
      <c r="D117" s="108"/>
      <c r="E117" s="108"/>
      <c r="F117" s="108"/>
      <c r="AA117" s="22"/>
      <c r="AB117" s="18"/>
      <c r="AF117" s="44"/>
      <c r="AG117" s="48"/>
      <c r="AH117" s="49"/>
      <c r="AI117" s="55"/>
    </row>
    <row r="118" spans="1:35" ht="12" customHeight="1" x14ac:dyDescent="0.25">
      <c r="A118" s="6" t="s">
        <v>180</v>
      </c>
      <c r="B118" s="76">
        <v>514</v>
      </c>
      <c r="C118" s="96"/>
      <c r="D118" s="79"/>
      <c r="E118" s="96"/>
      <c r="F118" s="79"/>
      <c r="AA118" s="22">
        <f>$AA$1</f>
        <v>0</v>
      </c>
      <c r="AB118" s="18">
        <f>$AB$1</f>
        <v>2017</v>
      </c>
      <c r="AC118" s="39" t="s">
        <v>216</v>
      </c>
      <c r="AD118" s="40">
        <v>514</v>
      </c>
      <c r="AE118" s="39" t="s">
        <v>154</v>
      </c>
      <c r="AF118" s="44">
        <f>C118</f>
        <v>0</v>
      </c>
      <c r="AG118" s="48"/>
      <c r="AH118" s="49">
        <f>E118</f>
        <v>0</v>
      </c>
      <c r="AI118" s="55">
        <v>0</v>
      </c>
    </row>
    <row r="119" spans="1:35" ht="13.2" x14ac:dyDescent="0.25">
      <c r="A119" s="6" t="s">
        <v>185</v>
      </c>
      <c r="B119" s="76">
        <v>516</v>
      </c>
      <c r="C119" s="120"/>
      <c r="D119" s="79"/>
      <c r="E119" s="120"/>
      <c r="F119" s="79"/>
      <c r="AA119" s="22">
        <f>$AA$1</f>
        <v>0</v>
      </c>
      <c r="AB119" s="18">
        <f>$AB$1</f>
        <v>2017</v>
      </c>
      <c r="AC119" s="39" t="s">
        <v>216</v>
      </c>
      <c r="AD119" s="40">
        <v>516</v>
      </c>
      <c r="AE119" s="39" t="s">
        <v>154</v>
      </c>
      <c r="AF119" s="44">
        <f>C119</f>
        <v>0</v>
      </c>
      <c r="AG119" s="48"/>
      <c r="AH119" s="49">
        <f>E119</f>
        <v>0</v>
      </c>
      <c r="AI119" s="55">
        <v>0</v>
      </c>
    </row>
    <row r="120" spans="1:35" ht="13.2" x14ac:dyDescent="0.25">
      <c r="A120" s="6" t="s">
        <v>184</v>
      </c>
      <c r="B120" s="76">
        <v>517</v>
      </c>
      <c r="C120" s="120"/>
      <c r="D120" s="121"/>
      <c r="E120" s="120"/>
      <c r="F120" s="79"/>
      <c r="AA120" s="22">
        <f>$AA$1</f>
        <v>0</v>
      </c>
      <c r="AB120" s="18">
        <f>$AB$1</f>
        <v>2017</v>
      </c>
      <c r="AC120" s="39" t="s">
        <v>216</v>
      </c>
      <c r="AD120" s="40">
        <v>517</v>
      </c>
      <c r="AE120" s="39" t="s">
        <v>154</v>
      </c>
      <c r="AF120" s="44">
        <f>C120</f>
        <v>0</v>
      </c>
      <c r="AG120" s="48">
        <f>D120</f>
        <v>0</v>
      </c>
      <c r="AH120" s="49">
        <f>E120</f>
        <v>0</v>
      </c>
      <c r="AI120" s="55">
        <v>0</v>
      </c>
    </row>
    <row r="121" spans="1:35" ht="12" customHeight="1" x14ac:dyDescent="0.25">
      <c r="A121" s="6" t="s">
        <v>168</v>
      </c>
      <c r="B121" s="76">
        <v>518</v>
      </c>
      <c r="C121" s="110"/>
      <c r="D121" s="79"/>
      <c r="E121" s="110">
        <f>-(C121)</f>
        <v>0</v>
      </c>
      <c r="F121" s="79"/>
      <c r="AA121" s="22">
        <f>$AA$1</f>
        <v>0</v>
      </c>
      <c r="AB121" s="18">
        <f>$AB$1</f>
        <v>2017</v>
      </c>
      <c r="AC121" s="39" t="s">
        <v>216</v>
      </c>
      <c r="AD121" s="40">
        <v>518</v>
      </c>
      <c r="AE121" s="39" t="s">
        <v>154</v>
      </c>
      <c r="AF121" s="44">
        <f>C121</f>
        <v>0</v>
      </c>
      <c r="AG121" s="48"/>
      <c r="AH121" s="49">
        <f>E121</f>
        <v>0</v>
      </c>
      <c r="AI121" s="55">
        <v>0</v>
      </c>
    </row>
    <row r="122" spans="1:35" ht="12" customHeight="1" x14ac:dyDescent="0.25">
      <c r="A122" s="6"/>
      <c r="B122" s="69"/>
      <c r="C122" s="67"/>
      <c r="D122" s="67"/>
      <c r="E122" s="67"/>
      <c r="F122" s="67"/>
      <c r="AA122" s="22"/>
      <c r="AB122" s="18"/>
      <c r="AF122" s="44"/>
      <c r="AG122" s="48"/>
      <c r="AH122" s="49"/>
      <c r="AI122" s="55"/>
    </row>
    <row r="123" spans="1:35" ht="12" customHeight="1" x14ac:dyDescent="0.25">
      <c r="A123" s="6" t="s">
        <v>169</v>
      </c>
      <c r="B123" s="76">
        <v>519</v>
      </c>
      <c r="C123" s="77"/>
      <c r="D123" s="77"/>
      <c r="E123" s="110"/>
      <c r="F123" s="115">
        <f>SUM(E123)</f>
        <v>0</v>
      </c>
      <c r="AA123" s="22">
        <f>$AA$1</f>
        <v>0</v>
      </c>
      <c r="AB123" s="18">
        <f>$AB$1</f>
        <v>2017</v>
      </c>
      <c r="AC123" s="39" t="s">
        <v>216</v>
      </c>
      <c r="AD123" s="40">
        <v>519</v>
      </c>
      <c r="AE123" s="39" t="s">
        <v>154</v>
      </c>
      <c r="AF123" s="44"/>
      <c r="AG123" s="48"/>
      <c r="AH123" s="49">
        <f>E123</f>
        <v>0</v>
      </c>
      <c r="AI123" s="55">
        <f t="shared" ref="AI123:AI125" si="6">F123</f>
        <v>0</v>
      </c>
    </row>
    <row r="124" spans="1:35" ht="12" customHeight="1" x14ac:dyDescent="0.25">
      <c r="A124" s="6" t="s">
        <v>170</v>
      </c>
      <c r="B124" s="76">
        <v>521</v>
      </c>
      <c r="C124" s="120"/>
      <c r="D124" s="77"/>
      <c r="E124" s="120"/>
      <c r="F124" s="79"/>
      <c r="AA124" s="22">
        <f>$AA$1</f>
        <v>0</v>
      </c>
      <c r="AB124" s="18">
        <f>$AB$1</f>
        <v>2017</v>
      </c>
      <c r="AC124" s="39" t="s">
        <v>216</v>
      </c>
      <c r="AD124" s="40">
        <v>521</v>
      </c>
      <c r="AE124" s="39" t="s">
        <v>154</v>
      </c>
      <c r="AF124" s="44">
        <f>C124</f>
        <v>0</v>
      </c>
      <c r="AG124" s="48"/>
      <c r="AH124" s="49">
        <f>E124</f>
        <v>0</v>
      </c>
      <c r="AI124" s="55">
        <v>0</v>
      </c>
    </row>
    <row r="125" spans="1:35" ht="12" customHeight="1" x14ac:dyDescent="0.25">
      <c r="A125" s="8" t="s">
        <v>192</v>
      </c>
      <c r="B125" s="76">
        <v>522</v>
      </c>
      <c r="C125" s="79"/>
      <c r="D125" s="77"/>
      <c r="E125" s="120"/>
      <c r="F125" s="115">
        <f>SUM(E125)</f>
        <v>0</v>
      </c>
      <c r="AA125" s="22">
        <f>$AA$1</f>
        <v>0</v>
      </c>
      <c r="AB125" s="18">
        <f>$AB$1</f>
        <v>2017</v>
      </c>
      <c r="AC125" s="39" t="s">
        <v>216</v>
      </c>
      <c r="AD125" s="40">
        <v>522</v>
      </c>
      <c r="AE125" s="39" t="s">
        <v>154</v>
      </c>
      <c r="AF125" s="44"/>
      <c r="AG125" s="48"/>
      <c r="AH125" s="49">
        <f>E125</f>
        <v>0</v>
      </c>
      <c r="AI125" s="55">
        <f t="shared" si="6"/>
        <v>0</v>
      </c>
    </row>
    <row r="126" spans="1:35" ht="13.2" x14ac:dyDescent="0.25">
      <c r="A126" s="6"/>
      <c r="B126" s="76">
        <v>523</v>
      </c>
      <c r="C126" s="77"/>
      <c r="D126" s="77"/>
      <c r="E126" s="77"/>
      <c r="F126" s="77"/>
      <c r="AA126" s="22">
        <f>$AA$1</f>
        <v>0</v>
      </c>
      <c r="AB126" s="18">
        <f>$AB$1</f>
        <v>2017</v>
      </c>
      <c r="AC126" s="39" t="s">
        <v>216</v>
      </c>
      <c r="AD126" s="40">
        <v>523</v>
      </c>
      <c r="AE126" s="39" t="s">
        <v>154</v>
      </c>
      <c r="AF126" s="44"/>
      <c r="AG126" s="48"/>
      <c r="AH126" s="49"/>
      <c r="AI126" s="55"/>
    </row>
    <row r="127" spans="1:35" ht="12" customHeight="1" x14ac:dyDescent="0.25">
      <c r="A127" s="6" t="s">
        <v>171</v>
      </c>
      <c r="B127" s="76">
        <v>524</v>
      </c>
      <c r="C127" s="120"/>
      <c r="D127" s="120"/>
      <c r="E127" s="120"/>
      <c r="F127" s="115">
        <f>SUM(C127:E127)</f>
        <v>0</v>
      </c>
      <c r="AA127" s="22">
        <f>$AA$1</f>
        <v>0</v>
      </c>
      <c r="AB127" s="18">
        <f>$AB$1</f>
        <v>2017</v>
      </c>
      <c r="AC127" s="39" t="s">
        <v>216</v>
      </c>
      <c r="AD127" s="40">
        <v>524</v>
      </c>
      <c r="AE127" s="39" t="s">
        <v>154</v>
      </c>
      <c r="AF127" s="44">
        <f>C127</f>
        <v>0</v>
      </c>
      <c r="AG127" s="48">
        <f>D127</f>
        <v>0</v>
      </c>
      <c r="AH127" s="49">
        <f>E127</f>
        <v>0</v>
      </c>
      <c r="AI127" s="55">
        <f>F127</f>
        <v>0</v>
      </c>
    </row>
    <row r="128" spans="1:35" ht="12" customHeight="1" x14ac:dyDescent="0.25">
      <c r="A128" s="6"/>
      <c r="B128" s="76"/>
      <c r="C128" s="77"/>
      <c r="D128" s="77"/>
      <c r="E128" s="77"/>
      <c r="F128" s="77"/>
      <c r="AA128" s="22"/>
      <c r="AB128" s="18"/>
      <c r="AF128" s="44"/>
      <c r="AG128" s="48"/>
      <c r="AH128" s="49"/>
      <c r="AI128" s="55"/>
    </row>
    <row r="129" spans="1:35" ht="12" customHeight="1" x14ac:dyDescent="0.25">
      <c r="A129" s="6" t="s">
        <v>151</v>
      </c>
      <c r="B129" s="76">
        <v>525</v>
      </c>
      <c r="C129" s="115">
        <f>SUM(C110:C127)</f>
        <v>0</v>
      </c>
      <c r="D129" s="115">
        <f>SUM(D110:D127)</f>
        <v>0</v>
      </c>
      <c r="E129" s="115">
        <f>SUM(E110:E127)</f>
        <v>0</v>
      </c>
      <c r="F129" s="115">
        <f>SUM(F110+F112+F123+F125+F127)</f>
        <v>0</v>
      </c>
      <c r="L129" s="10"/>
      <c r="AA129" s="22">
        <f>$AA$1</f>
        <v>0</v>
      </c>
      <c r="AB129" s="18">
        <f>$AB$1</f>
        <v>2017</v>
      </c>
      <c r="AC129" s="39" t="s">
        <v>216</v>
      </c>
      <c r="AD129" s="40">
        <v>525</v>
      </c>
      <c r="AE129" s="39" t="s">
        <v>154</v>
      </c>
      <c r="AF129" s="44">
        <f>C129</f>
        <v>0</v>
      </c>
      <c r="AG129" s="48">
        <f>D129</f>
        <v>0</v>
      </c>
      <c r="AH129" s="49">
        <f>E129</f>
        <v>0</v>
      </c>
      <c r="AI129" s="55">
        <f>F129</f>
        <v>0</v>
      </c>
    </row>
    <row r="130" spans="1:35" ht="12" customHeight="1" x14ac:dyDescent="0.25">
      <c r="A130" s="18" t="s">
        <v>0</v>
      </c>
      <c r="B130" s="18"/>
      <c r="C130" s="24"/>
      <c r="D130" s="24"/>
      <c r="E130" s="24"/>
      <c r="F130" s="24"/>
    </row>
    <row r="131" spans="1:35" ht="12" customHeight="1" x14ac:dyDescent="0.25">
      <c r="A131" s="80" t="s">
        <v>177</v>
      </c>
      <c r="B131" s="19"/>
      <c r="C131" s="26"/>
      <c r="D131" s="26"/>
      <c r="E131" s="26"/>
      <c r="F131" s="26" t="s">
        <v>176</v>
      </c>
    </row>
    <row r="132" spans="1:35" ht="12" customHeight="1" x14ac:dyDescent="0.25">
      <c r="A132" s="6"/>
      <c r="B132" s="6"/>
      <c r="C132" s="72"/>
      <c r="D132" s="72"/>
      <c r="E132" s="72"/>
      <c r="F132" s="72"/>
    </row>
    <row r="133" spans="1:35" ht="12" customHeight="1" x14ac:dyDescent="0.25">
      <c r="A133" s="6"/>
      <c r="B133" s="6"/>
      <c r="C133" s="81" t="s">
        <v>2</v>
      </c>
      <c r="D133" s="60"/>
      <c r="E133" s="60"/>
      <c r="F133" s="60"/>
    </row>
    <row r="134" spans="1:35" ht="12" customHeight="1" x14ac:dyDescent="0.25">
      <c r="A134" s="6"/>
      <c r="B134" s="6"/>
      <c r="C134" s="62">
        <v>1</v>
      </c>
      <c r="D134" s="60"/>
      <c r="E134" s="60"/>
      <c r="F134" s="60"/>
    </row>
    <row r="135" spans="1:35" ht="12" customHeight="1" x14ac:dyDescent="0.25">
      <c r="A135" s="6" t="s">
        <v>65</v>
      </c>
      <c r="B135" s="6">
        <v>1700</v>
      </c>
      <c r="C135" s="66"/>
      <c r="D135" s="60"/>
      <c r="E135" s="60"/>
      <c r="F135" s="60"/>
      <c r="AA135" s="22"/>
      <c r="AB135" s="18"/>
      <c r="AC135" s="39" t="s">
        <v>216</v>
      </c>
      <c r="AD135" s="18">
        <v>1700</v>
      </c>
      <c r="AE135" s="39" t="s">
        <v>155</v>
      </c>
      <c r="AF135" s="44"/>
    </row>
    <row r="136" spans="1:35" ht="12" customHeight="1" x14ac:dyDescent="0.25">
      <c r="A136" s="6" t="s">
        <v>212</v>
      </c>
      <c r="B136" s="6">
        <v>1790</v>
      </c>
      <c r="C136" s="65"/>
      <c r="D136" s="60"/>
      <c r="E136" s="60"/>
      <c r="F136" s="60"/>
      <c r="AA136" s="22">
        <f t="shared" ref="AA136:AA150" si="7">$AA$1</f>
        <v>0</v>
      </c>
      <c r="AB136" s="18">
        <f t="shared" ref="AB136:AB150" si="8">$AB$1</f>
        <v>2017</v>
      </c>
      <c r="AC136" s="39" t="s">
        <v>216</v>
      </c>
      <c r="AD136" s="18">
        <v>1790</v>
      </c>
      <c r="AE136" s="39" t="s">
        <v>155</v>
      </c>
      <c r="AF136" s="44">
        <f t="shared" ref="AF136:AF150" si="9">C136</f>
        <v>0</v>
      </c>
    </row>
    <row r="137" spans="1:35" ht="12" customHeight="1" x14ac:dyDescent="0.25">
      <c r="A137" s="6" t="s">
        <v>213</v>
      </c>
      <c r="B137" s="6">
        <v>1800</v>
      </c>
      <c r="C137" s="96"/>
      <c r="D137" s="60"/>
      <c r="E137" s="60"/>
      <c r="F137" s="60"/>
      <c r="AA137" s="22">
        <f t="shared" si="7"/>
        <v>0</v>
      </c>
      <c r="AB137" s="18">
        <f t="shared" si="8"/>
        <v>2017</v>
      </c>
      <c r="AC137" s="39" t="s">
        <v>216</v>
      </c>
      <c r="AD137" s="18">
        <v>1800</v>
      </c>
      <c r="AE137" s="39" t="s">
        <v>155</v>
      </c>
      <c r="AF137" s="44">
        <f t="shared" si="9"/>
        <v>0</v>
      </c>
    </row>
    <row r="138" spans="1:35" ht="12" customHeight="1" x14ac:dyDescent="0.25">
      <c r="A138" s="6" t="s">
        <v>66</v>
      </c>
      <c r="B138" s="6">
        <v>1820</v>
      </c>
      <c r="C138" s="65"/>
      <c r="D138" s="60"/>
      <c r="E138" s="60"/>
      <c r="F138" s="60"/>
      <c r="AA138" s="22">
        <f t="shared" si="7"/>
        <v>0</v>
      </c>
      <c r="AB138" s="18">
        <f t="shared" si="8"/>
        <v>2017</v>
      </c>
      <c r="AC138" s="39" t="s">
        <v>216</v>
      </c>
      <c r="AD138" s="18">
        <v>1820</v>
      </c>
      <c r="AE138" s="39" t="s">
        <v>155</v>
      </c>
      <c r="AF138" s="44">
        <f t="shared" si="9"/>
        <v>0</v>
      </c>
    </row>
    <row r="139" spans="1:35" ht="12" customHeight="1" x14ac:dyDescent="0.25">
      <c r="A139" s="6" t="s">
        <v>67</v>
      </c>
      <c r="B139" s="6">
        <v>1840</v>
      </c>
      <c r="C139" s="65"/>
      <c r="D139" s="60"/>
      <c r="E139" s="60"/>
      <c r="F139" s="60"/>
      <c r="AA139" s="22">
        <f t="shared" si="7"/>
        <v>0</v>
      </c>
      <c r="AB139" s="18">
        <f t="shared" si="8"/>
        <v>2017</v>
      </c>
      <c r="AC139" s="39" t="s">
        <v>216</v>
      </c>
      <c r="AD139" s="18">
        <v>1840</v>
      </c>
      <c r="AE139" s="39" t="s">
        <v>155</v>
      </c>
      <c r="AF139" s="44">
        <f t="shared" si="9"/>
        <v>0</v>
      </c>
    </row>
    <row r="140" spans="1:35" ht="12" customHeight="1" x14ac:dyDescent="0.25">
      <c r="A140" s="6" t="s">
        <v>193</v>
      </c>
      <c r="B140" s="6">
        <v>1850</v>
      </c>
      <c r="C140" s="65"/>
      <c r="D140" s="60"/>
      <c r="E140" s="60"/>
      <c r="F140" s="60"/>
      <c r="AA140" s="22">
        <f t="shared" si="7"/>
        <v>0</v>
      </c>
      <c r="AB140" s="18">
        <f t="shared" si="8"/>
        <v>2017</v>
      </c>
      <c r="AC140" s="39" t="s">
        <v>216</v>
      </c>
      <c r="AD140" s="18">
        <v>1850</v>
      </c>
      <c r="AE140" s="39" t="s">
        <v>155</v>
      </c>
      <c r="AF140" s="44">
        <f t="shared" si="9"/>
        <v>0</v>
      </c>
    </row>
    <row r="141" spans="1:35" ht="12" customHeight="1" x14ac:dyDescent="0.25">
      <c r="A141" s="6" t="s">
        <v>68</v>
      </c>
      <c r="B141" s="6">
        <v>1860</v>
      </c>
      <c r="C141" s="65"/>
      <c r="D141" s="60"/>
      <c r="E141" s="60"/>
      <c r="F141" s="60"/>
      <c r="AA141" s="22">
        <f t="shared" si="7"/>
        <v>0</v>
      </c>
      <c r="AB141" s="18">
        <f t="shared" si="8"/>
        <v>2017</v>
      </c>
      <c r="AC141" s="39" t="s">
        <v>216</v>
      </c>
      <c r="AD141" s="18">
        <v>1860</v>
      </c>
      <c r="AE141" s="39" t="s">
        <v>155</v>
      </c>
      <c r="AF141" s="44">
        <f t="shared" si="9"/>
        <v>0</v>
      </c>
    </row>
    <row r="142" spans="1:35" ht="12" customHeight="1" x14ac:dyDescent="0.25">
      <c r="A142" s="6" t="s">
        <v>69</v>
      </c>
      <c r="B142" s="6">
        <v>1870</v>
      </c>
      <c r="C142" s="65"/>
      <c r="D142" s="60"/>
      <c r="E142" s="60"/>
      <c r="F142" s="60"/>
      <c r="AA142" s="22">
        <f t="shared" si="7"/>
        <v>0</v>
      </c>
      <c r="AB142" s="18">
        <f t="shared" si="8"/>
        <v>2017</v>
      </c>
      <c r="AC142" s="39" t="s">
        <v>216</v>
      </c>
      <c r="AD142" s="18">
        <v>1870</v>
      </c>
      <c r="AE142" s="39" t="s">
        <v>155</v>
      </c>
      <c r="AF142" s="44">
        <f t="shared" si="9"/>
        <v>0</v>
      </c>
    </row>
    <row r="143" spans="1:35" ht="12" customHeight="1" x14ac:dyDescent="0.25">
      <c r="A143" s="8" t="s">
        <v>148</v>
      </c>
      <c r="B143" s="6">
        <v>1880</v>
      </c>
      <c r="C143" s="65"/>
      <c r="D143" s="60"/>
      <c r="E143" s="60"/>
      <c r="F143" s="60"/>
      <c r="AA143" s="22">
        <f t="shared" si="7"/>
        <v>0</v>
      </c>
      <c r="AB143" s="18">
        <f t="shared" si="8"/>
        <v>2017</v>
      </c>
      <c r="AC143" s="39" t="s">
        <v>216</v>
      </c>
      <c r="AD143" s="18">
        <v>1880</v>
      </c>
      <c r="AE143" s="39" t="s">
        <v>155</v>
      </c>
      <c r="AF143" s="44">
        <f t="shared" si="9"/>
        <v>0</v>
      </c>
    </row>
    <row r="144" spans="1:35" ht="12" customHeight="1" x14ac:dyDescent="0.25">
      <c r="A144" s="8" t="s">
        <v>217</v>
      </c>
      <c r="B144" s="6">
        <v>1885</v>
      </c>
      <c r="C144" s="96"/>
      <c r="D144" s="60"/>
      <c r="E144" s="60"/>
      <c r="F144" s="60"/>
      <c r="AA144" s="22">
        <f t="shared" si="7"/>
        <v>0</v>
      </c>
      <c r="AB144" s="18">
        <f t="shared" si="8"/>
        <v>2017</v>
      </c>
      <c r="AC144" s="39" t="s">
        <v>216</v>
      </c>
      <c r="AD144" s="18">
        <v>1885</v>
      </c>
      <c r="AE144" s="39" t="s">
        <v>155</v>
      </c>
      <c r="AF144" s="44">
        <f t="shared" si="9"/>
        <v>0</v>
      </c>
    </row>
    <row r="145" spans="1:35" ht="12" customHeight="1" x14ac:dyDescent="0.25">
      <c r="A145" s="6" t="s">
        <v>70</v>
      </c>
      <c r="B145" s="6">
        <v>1890</v>
      </c>
      <c r="C145" s="65"/>
      <c r="D145" s="60"/>
      <c r="E145" s="60"/>
      <c r="F145" s="60"/>
      <c r="AA145" s="22">
        <f t="shared" si="7"/>
        <v>0</v>
      </c>
      <c r="AB145" s="18">
        <f t="shared" si="8"/>
        <v>2017</v>
      </c>
      <c r="AC145" s="39" t="s">
        <v>216</v>
      </c>
      <c r="AD145" s="18">
        <v>1890</v>
      </c>
      <c r="AE145" s="39" t="s">
        <v>155</v>
      </c>
      <c r="AF145" s="44">
        <f t="shared" si="9"/>
        <v>0</v>
      </c>
    </row>
    <row r="146" spans="1:35" ht="12" customHeight="1" x14ac:dyDescent="0.25">
      <c r="A146" s="6" t="s">
        <v>71</v>
      </c>
      <c r="B146" s="6">
        <v>1900</v>
      </c>
      <c r="C146" s="65"/>
      <c r="D146" s="60"/>
      <c r="E146" s="60"/>
      <c r="F146" s="60"/>
      <c r="AA146" s="22">
        <f t="shared" si="7"/>
        <v>0</v>
      </c>
      <c r="AB146" s="18">
        <f t="shared" si="8"/>
        <v>2017</v>
      </c>
      <c r="AC146" s="39" t="s">
        <v>216</v>
      </c>
      <c r="AD146" s="18">
        <v>1900</v>
      </c>
      <c r="AE146" s="39" t="s">
        <v>155</v>
      </c>
      <c r="AF146" s="44">
        <f t="shared" si="9"/>
        <v>0</v>
      </c>
    </row>
    <row r="147" spans="1:35" ht="12" customHeight="1" x14ac:dyDescent="0.25">
      <c r="A147" s="6" t="s">
        <v>72</v>
      </c>
      <c r="B147" s="6">
        <v>1910</v>
      </c>
      <c r="C147" s="65"/>
      <c r="D147" s="60"/>
      <c r="E147" s="60"/>
      <c r="F147" s="60"/>
      <c r="AA147" s="22">
        <f t="shared" si="7"/>
        <v>0</v>
      </c>
      <c r="AB147" s="18">
        <f t="shared" si="8"/>
        <v>2017</v>
      </c>
      <c r="AC147" s="39" t="s">
        <v>216</v>
      </c>
      <c r="AD147" s="18">
        <v>1910</v>
      </c>
      <c r="AE147" s="39" t="s">
        <v>155</v>
      </c>
      <c r="AF147" s="44">
        <f t="shared" si="9"/>
        <v>0</v>
      </c>
    </row>
    <row r="148" spans="1:35" ht="12" customHeight="1" x14ac:dyDescent="0.25">
      <c r="A148" s="6" t="s">
        <v>73</v>
      </c>
      <c r="B148" s="6">
        <v>1920</v>
      </c>
      <c r="C148" s="65"/>
      <c r="D148" s="60"/>
      <c r="E148" s="60"/>
      <c r="F148" s="60"/>
      <c r="AA148" s="22">
        <f t="shared" si="7"/>
        <v>0</v>
      </c>
      <c r="AB148" s="18">
        <f t="shared" si="8"/>
        <v>2017</v>
      </c>
      <c r="AC148" s="39" t="s">
        <v>216</v>
      </c>
      <c r="AD148" s="18">
        <v>1920</v>
      </c>
      <c r="AE148" s="39" t="s">
        <v>155</v>
      </c>
      <c r="AF148" s="44">
        <f t="shared" si="9"/>
        <v>0</v>
      </c>
    </row>
    <row r="149" spans="1:35" ht="12" customHeight="1" x14ac:dyDescent="0.25">
      <c r="A149" s="6" t="s">
        <v>74</v>
      </c>
      <c r="B149" s="6">
        <v>1930</v>
      </c>
      <c r="C149" s="65"/>
      <c r="D149" s="60"/>
      <c r="E149" s="60"/>
      <c r="F149" s="60"/>
      <c r="AA149" s="22">
        <f t="shared" si="7"/>
        <v>0</v>
      </c>
      <c r="AB149" s="18">
        <f t="shared" si="8"/>
        <v>2017</v>
      </c>
      <c r="AC149" s="39" t="s">
        <v>216</v>
      </c>
      <c r="AD149" s="18">
        <v>1930</v>
      </c>
      <c r="AE149" s="39" t="s">
        <v>155</v>
      </c>
      <c r="AF149" s="44">
        <f t="shared" si="9"/>
        <v>0</v>
      </c>
    </row>
    <row r="150" spans="1:35" ht="12" customHeight="1" x14ac:dyDescent="0.25">
      <c r="A150" s="6" t="s">
        <v>75</v>
      </c>
      <c r="B150" s="6">
        <v>1970</v>
      </c>
      <c r="C150" s="65"/>
      <c r="D150" s="60"/>
      <c r="E150" s="60"/>
      <c r="F150" s="60"/>
      <c r="AA150" s="22">
        <f t="shared" si="7"/>
        <v>0</v>
      </c>
      <c r="AB150" s="18">
        <f t="shared" si="8"/>
        <v>2017</v>
      </c>
      <c r="AC150" s="39" t="s">
        <v>216</v>
      </c>
      <c r="AD150" s="18">
        <v>1970</v>
      </c>
      <c r="AE150" s="39" t="s">
        <v>155</v>
      </c>
      <c r="AF150" s="44">
        <f t="shared" si="9"/>
        <v>0</v>
      </c>
    </row>
    <row r="151" spans="1:35" ht="12" customHeight="1" x14ac:dyDescent="0.25">
      <c r="A151" s="6"/>
      <c r="B151" s="6"/>
      <c r="C151" s="83"/>
      <c r="D151" s="60"/>
      <c r="E151" s="60"/>
      <c r="F151" s="60"/>
      <c r="AA151" s="22"/>
      <c r="AB151" s="18"/>
      <c r="AD151" s="18"/>
      <c r="AF151" s="44"/>
    </row>
    <row r="152" spans="1:35" ht="12" customHeight="1" x14ac:dyDescent="0.25">
      <c r="A152" s="85" t="s">
        <v>76</v>
      </c>
      <c r="B152" s="7">
        <v>1980</v>
      </c>
      <c r="C152" s="71">
        <f>SUM(C135:C150)</f>
        <v>0</v>
      </c>
      <c r="D152" s="60"/>
      <c r="E152" s="60"/>
      <c r="F152" s="60"/>
      <c r="AA152" s="22">
        <f>$AA$1</f>
        <v>0</v>
      </c>
      <c r="AB152" s="18">
        <f>$AB$1</f>
        <v>2017</v>
      </c>
      <c r="AC152" s="39" t="s">
        <v>216</v>
      </c>
      <c r="AD152" s="31">
        <v>1980</v>
      </c>
      <c r="AE152" s="39" t="s">
        <v>155</v>
      </c>
      <c r="AF152" s="44">
        <f>C152</f>
        <v>0</v>
      </c>
    </row>
    <row r="153" spans="1:35" ht="12" customHeight="1" x14ac:dyDescent="0.25">
      <c r="A153" s="6" t="s">
        <v>135</v>
      </c>
      <c r="B153" s="6">
        <v>1990</v>
      </c>
      <c r="C153" s="86"/>
      <c r="D153" s="60"/>
      <c r="E153" s="60"/>
      <c r="F153" s="60"/>
      <c r="AA153" s="22"/>
      <c r="AB153" s="18"/>
      <c r="AC153" s="39" t="s">
        <v>216</v>
      </c>
      <c r="AD153" s="30">
        <v>1990</v>
      </c>
      <c r="AE153" s="39" t="s">
        <v>155</v>
      </c>
      <c r="AF153" s="44"/>
      <c r="AH153" s="28"/>
      <c r="AI153" s="28"/>
    </row>
    <row r="154" spans="1:35" ht="12" customHeight="1" x14ac:dyDescent="0.25">
      <c r="A154" s="6" t="s">
        <v>77</v>
      </c>
      <c r="B154" s="6">
        <v>2000</v>
      </c>
      <c r="C154" s="90"/>
      <c r="D154" s="60"/>
      <c r="E154" s="60"/>
      <c r="F154" s="60"/>
      <c r="AA154" s="22">
        <f t="shared" ref="AA154:AA166" si="10">$AA$1</f>
        <v>0</v>
      </c>
      <c r="AB154" s="18">
        <f t="shared" ref="AB154:AB166" si="11">$AB$1</f>
        <v>2017</v>
      </c>
      <c r="AC154" s="39" t="s">
        <v>216</v>
      </c>
      <c r="AD154" s="30">
        <v>2000</v>
      </c>
      <c r="AE154" s="39" t="s">
        <v>155</v>
      </c>
      <c r="AF154" s="44">
        <f t="shared" ref="AF154:AF166" si="12">C154</f>
        <v>0</v>
      </c>
      <c r="AH154" s="28"/>
      <c r="AI154" s="28"/>
    </row>
    <row r="155" spans="1:35" ht="12" customHeight="1" x14ac:dyDescent="0.25">
      <c r="A155" s="6" t="s">
        <v>78</v>
      </c>
      <c r="B155" s="6">
        <v>2010</v>
      </c>
      <c r="C155" s="90"/>
      <c r="D155" s="60"/>
      <c r="E155" s="60"/>
      <c r="F155" s="60"/>
      <c r="AA155" s="22">
        <f t="shared" si="10"/>
        <v>0</v>
      </c>
      <c r="AB155" s="18">
        <f t="shared" si="11"/>
        <v>2017</v>
      </c>
      <c r="AC155" s="39" t="s">
        <v>216</v>
      </c>
      <c r="AD155" s="30">
        <v>2010</v>
      </c>
      <c r="AE155" s="39" t="s">
        <v>155</v>
      </c>
      <c r="AF155" s="44">
        <f t="shared" si="12"/>
        <v>0</v>
      </c>
      <c r="AG155" s="28"/>
      <c r="AH155" s="28"/>
      <c r="AI155" s="28"/>
    </row>
    <row r="156" spans="1:35" ht="12" customHeight="1" x14ac:dyDescent="0.25">
      <c r="A156" s="6" t="s">
        <v>79</v>
      </c>
      <c r="B156" s="6">
        <v>2020</v>
      </c>
      <c r="C156" s="90"/>
      <c r="D156" s="60"/>
      <c r="E156" s="60"/>
      <c r="F156" s="60"/>
      <c r="AA156" s="22">
        <f t="shared" si="10"/>
        <v>0</v>
      </c>
      <c r="AB156" s="18">
        <f t="shared" si="11"/>
        <v>2017</v>
      </c>
      <c r="AC156" s="39" t="s">
        <v>216</v>
      </c>
      <c r="AD156" s="30">
        <v>2020</v>
      </c>
      <c r="AE156" s="39" t="s">
        <v>155</v>
      </c>
      <c r="AF156" s="44">
        <f t="shared" si="12"/>
        <v>0</v>
      </c>
      <c r="AG156" s="28"/>
      <c r="AH156" s="28"/>
      <c r="AI156" s="28"/>
    </row>
    <row r="157" spans="1:35" ht="12" customHeight="1" x14ac:dyDescent="0.25">
      <c r="A157" s="6" t="s">
        <v>80</v>
      </c>
      <c r="B157" s="6">
        <v>2030</v>
      </c>
      <c r="C157" s="90"/>
      <c r="D157" s="60"/>
      <c r="E157" s="60"/>
      <c r="F157" s="60"/>
      <c r="AA157" s="22">
        <f t="shared" si="10"/>
        <v>0</v>
      </c>
      <c r="AB157" s="18">
        <f t="shared" si="11"/>
        <v>2017</v>
      </c>
      <c r="AC157" s="39" t="s">
        <v>216</v>
      </c>
      <c r="AD157" s="30">
        <v>2030</v>
      </c>
      <c r="AE157" s="39" t="s">
        <v>155</v>
      </c>
      <c r="AF157" s="44">
        <f t="shared" si="12"/>
        <v>0</v>
      </c>
      <c r="AG157" s="28"/>
      <c r="AH157" s="28"/>
      <c r="AI157" s="28"/>
    </row>
    <row r="158" spans="1:35" ht="12" customHeight="1" x14ac:dyDescent="0.25">
      <c r="A158" s="6" t="s">
        <v>219</v>
      </c>
      <c r="B158" s="6">
        <v>2040</v>
      </c>
      <c r="C158" s="90"/>
      <c r="D158" s="60"/>
      <c r="E158" s="60"/>
      <c r="F158" s="60"/>
      <c r="AA158" s="22">
        <f t="shared" si="10"/>
        <v>0</v>
      </c>
      <c r="AB158" s="18">
        <f t="shared" si="11"/>
        <v>2017</v>
      </c>
      <c r="AC158" s="39" t="s">
        <v>216</v>
      </c>
      <c r="AD158" s="30">
        <v>2040</v>
      </c>
      <c r="AE158" s="39" t="s">
        <v>155</v>
      </c>
      <c r="AF158" s="44">
        <f t="shared" si="12"/>
        <v>0</v>
      </c>
      <c r="AG158" s="28"/>
      <c r="AH158" s="28"/>
      <c r="AI158" s="28"/>
    </row>
    <row r="159" spans="1:35" ht="12" customHeight="1" x14ac:dyDescent="0.25">
      <c r="A159" s="6" t="s">
        <v>218</v>
      </c>
      <c r="B159" s="6">
        <v>2050</v>
      </c>
      <c r="C159" s="90"/>
      <c r="D159" s="60"/>
      <c r="E159" s="60"/>
      <c r="F159" s="60"/>
      <c r="AA159" s="22">
        <f t="shared" si="10"/>
        <v>0</v>
      </c>
      <c r="AB159" s="18">
        <f t="shared" si="11"/>
        <v>2017</v>
      </c>
      <c r="AC159" s="39" t="s">
        <v>216</v>
      </c>
      <c r="AD159" s="30">
        <v>2050</v>
      </c>
      <c r="AE159" s="39" t="s">
        <v>155</v>
      </c>
      <c r="AF159" s="44">
        <f t="shared" si="12"/>
        <v>0</v>
      </c>
      <c r="AG159" s="28"/>
      <c r="AH159" s="28"/>
      <c r="AI159" s="28"/>
    </row>
    <row r="160" spans="1:35" ht="12" customHeight="1" x14ac:dyDescent="0.25">
      <c r="A160" s="6" t="s">
        <v>81</v>
      </c>
      <c r="B160" s="6">
        <v>2080</v>
      </c>
      <c r="C160" s="90"/>
      <c r="D160" s="60"/>
      <c r="E160" s="60"/>
      <c r="F160" s="60"/>
      <c r="AA160" s="22">
        <f t="shared" si="10"/>
        <v>0</v>
      </c>
      <c r="AB160" s="18">
        <f t="shared" si="11"/>
        <v>2017</v>
      </c>
      <c r="AC160" s="39" t="s">
        <v>216</v>
      </c>
      <c r="AD160" s="30">
        <v>2080</v>
      </c>
      <c r="AE160" s="39" t="s">
        <v>155</v>
      </c>
      <c r="AF160" s="44">
        <f t="shared" si="12"/>
        <v>0</v>
      </c>
      <c r="AG160" s="28"/>
      <c r="AH160" s="28"/>
      <c r="AI160" s="28"/>
    </row>
    <row r="161" spans="1:35" ht="12" customHeight="1" x14ac:dyDescent="0.25">
      <c r="A161" s="6" t="s">
        <v>82</v>
      </c>
      <c r="B161" s="6">
        <v>2090</v>
      </c>
      <c r="C161" s="90"/>
      <c r="D161" s="60"/>
      <c r="E161" s="60"/>
      <c r="F161" s="60"/>
      <c r="AA161" s="22">
        <f t="shared" si="10"/>
        <v>0</v>
      </c>
      <c r="AB161" s="18">
        <f t="shared" si="11"/>
        <v>2017</v>
      </c>
      <c r="AC161" s="39" t="s">
        <v>216</v>
      </c>
      <c r="AD161" s="30">
        <v>2090</v>
      </c>
      <c r="AE161" s="39" t="s">
        <v>155</v>
      </c>
      <c r="AF161" s="44">
        <f t="shared" si="12"/>
        <v>0</v>
      </c>
      <c r="AG161" s="28"/>
      <c r="AH161" s="28"/>
      <c r="AI161" s="28"/>
    </row>
    <row r="162" spans="1:35" ht="12" customHeight="1" x14ac:dyDescent="0.25">
      <c r="A162" s="6" t="s">
        <v>83</v>
      </c>
      <c r="B162" s="6">
        <v>2100</v>
      </c>
      <c r="C162" s="93"/>
      <c r="D162" s="60"/>
      <c r="E162" s="60"/>
      <c r="F162" s="60"/>
      <c r="AA162" s="22">
        <f t="shared" si="10"/>
        <v>0</v>
      </c>
      <c r="AB162" s="18">
        <f t="shared" si="11"/>
        <v>2017</v>
      </c>
      <c r="AC162" s="39" t="s">
        <v>216</v>
      </c>
      <c r="AD162" s="30">
        <v>2100</v>
      </c>
      <c r="AE162" s="39" t="s">
        <v>155</v>
      </c>
      <c r="AF162" s="44">
        <f t="shared" si="12"/>
        <v>0</v>
      </c>
      <c r="AG162" s="28"/>
    </row>
    <row r="163" spans="1:35" ht="12" customHeight="1" x14ac:dyDescent="0.25">
      <c r="A163" s="6" t="s">
        <v>136</v>
      </c>
      <c r="B163" s="6">
        <v>2110</v>
      </c>
      <c r="C163" s="93"/>
      <c r="D163" s="60"/>
      <c r="E163" s="60"/>
      <c r="F163" s="60"/>
      <c r="AA163" s="22">
        <f t="shared" si="10"/>
        <v>0</v>
      </c>
      <c r="AB163" s="18">
        <f t="shared" si="11"/>
        <v>2017</v>
      </c>
      <c r="AC163" s="39" t="s">
        <v>216</v>
      </c>
      <c r="AD163" s="30">
        <v>2110</v>
      </c>
      <c r="AE163" s="39" t="s">
        <v>155</v>
      </c>
      <c r="AF163" s="44">
        <f t="shared" si="12"/>
        <v>0</v>
      </c>
      <c r="AG163" s="28"/>
    </row>
    <row r="164" spans="1:35" ht="12" customHeight="1" x14ac:dyDescent="0.25">
      <c r="A164" s="6" t="s">
        <v>172</v>
      </c>
      <c r="B164" s="8">
        <v>2125</v>
      </c>
      <c r="C164" s="90"/>
      <c r="D164" s="60"/>
      <c r="E164" s="60"/>
      <c r="F164" s="60"/>
      <c r="AA164" s="22">
        <f t="shared" si="10"/>
        <v>0</v>
      </c>
      <c r="AB164" s="18">
        <f t="shared" si="11"/>
        <v>2017</v>
      </c>
      <c r="AC164" s="39" t="s">
        <v>216</v>
      </c>
      <c r="AD164" s="30">
        <v>2125</v>
      </c>
      <c r="AE164" s="39" t="s">
        <v>155</v>
      </c>
      <c r="AF164" s="44">
        <f t="shared" si="12"/>
        <v>0</v>
      </c>
    </row>
    <row r="165" spans="1:35" ht="12" customHeight="1" x14ac:dyDescent="0.25">
      <c r="A165" s="6" t="s">
        <v>173</v>
      </c>
      <c r="B165" s="8">
        <v>2127</v>
      </c>
      <c r="C165" s="90"/>
      <c r="D165" s="60"/>
      <c r="E165" s="60"/>
      <c r="F165" s="60"/>
      <c r="AA165" s="22">
        <f t="shared" si="10"/>
        <v>0</v>
      </c>
      <c r="AB165" s="18">
        <f t="shared" si="11"/>
        <v>2017</v>
      </c>
      <c r="AC165" s="39" t="s">
        <v>216</v>
      </c>
      <c r="AD165" s="30">
        <v>2127</v>
      </c>
      <c r="AE165" s="39" t="s">
        <v>155</v>
      </c>
      <c r="AF165" s="44">
        <f t="shared" si="12"/>
        <v>0</v>
      </c>
    </row>
    <row r="166" spans="1:35" ht="12" customHeight="1" x14ac:dyDescent="0.25">
      <c r="A166" s="6" t="s">
        <v>84</v>
      </c>
      <c r="B166" s="6">
        <v>2130</v>
      </c>
      <c r="C166" s="90"/>
      <c r="D166" s="60"/>
      <c r="E166" s="60"/>
      <c r="F166" s="60"/>
      <c r="AA166" s="22">
        <f t="shared" si="10"/>
        <v>0</v>
      </c>
      <c r="AB166" s="18">
        <f t="shared" si="11"/>
        <v>2017</v>
      </c>
      <c r="AC166" s="39" t="s">
        <v>216</v>
      </c>
      <c r="AD166" s="30">
        <v>2130</v>
      </c>
      <c r="AE166" s="39" t="s">
        <v>155</v>
      </c>
      <c r="AF166" s="44">
        <f t="shared" si="12"/>
        <v>0</v>
      </c>
    </row>
    <row r="167" spans="1:35" ht="12" customHeight="1" x14ac:dyDescent="0.25">
      <c r="A167" s="6"/>
      <c r="B167" s="6"/>
      <c r="C167" s="87"/>
      <c r="D167" s="60"/>
      <c r="E167" s="60"/>
      <c r="F167" s="60"/>
      <c r="AA167" s="22"/>
      <c r="AB167" s="18"/>
      <c r="AD167" s="30"/>
      <c r="AF167" s="44"/>
    </row>
    <row r="168" spans="1:35" ht="12" customHeight="1" x14ac:dyDescent="0.25">
      <c r="A168" s="85" t="s">
        <v>138</v>
      </c>
      <c r="B168" s="7">
        <v>2140</v>
      </c>
      <c r="C168" s="82">
        <f>SUM(C154:C166)</f>
        <v>0</v>
      </c>
      <c r="D168" s="60"/>
      <c r="E168" s="60"/>
      <c r="F168" s="60"/>
      <c r="AA168" s="22">
        <f>$AA$1</f>
        <v>0</v>
      </c>
      <c r="AB168" s="18">
        <f>$AB$1</f>
        <v>2017</v>
      </c>
      <c r="AC168" s="39" t="s">
        <v>216</v>
      </c>
      <c r="AD168" s="31">
        <v>2140</v>
      </c>
      <c r="AE168" s="39" t="s">
        <v>155</v>
      </c>
      <c r="AF168" s="44">
        <f>C168</f>
        <v>0</v>
      </c>
    </row>
    <row r="169" spans="1:35" ht="12" customHeight="1" x14ac:dyDescent="0.25">
      <c r="A169" s="6"/>
      <c r="B169" s="8"/>
      <c r="C169" s="87"/>
      <c r="D169" s="60"/>
      <c r="E169" s="60"/>
      <c r="F169" s="60"/>
      <c r="AA169" s="22"/>
      <c r="AB169" s="18"/>
      <c r="AD169" s="30"/>
      <c r="AF169" s="44"/>
    </row>
    <row r="170" spans="1:35" ht="12" customHeight="1" x14ac:dyDescent="0.25">
      <c r="A170" s="85" t="s">
        <v>137</v>
      </c>
      <c r="B170" s="7">
        <v>2150</v>
      </c>
      <c r="C170" s="82">
        <f>C152-C168</f>
        <v>0</v>
      </c>
      <c r="D170" s="60"/>
      <c r="E170" s="60"/>
      <c r="F170" s="60"/>
      <c r="AA170" s="22">
        <f>$AA$1</f>
        <v>0</v>
      </c>
      <c r="AB170" s="18">
        <f>$AB$1</f>
        <v>2017</v>
      </c>
      <c r="AC170" s="39" t="s">
        <v>216</v>
      </c>
      <c r="AD170" s="31">
        <v>2150</v>
      </c>
      <c r="AE170" s="39" t="s">
        <v>155</v>
      </c>
      <c r="AF170" s="44">
        <f>C170</f>
        <v>0</v>
      </c>
    </row>
    <row r="171" spans="1:35" ht="12" customHeight="1" x14ac:dyDescent="0.25">
      <c r="A171" s="18"/>
      <c r="B171" s="18"/>
      <c r="C171" s="20"/>
      <c r="D171" s="20"/>
      <c r="E171" s="20"/>
      <c r="F171" s="20"/>
      <c r="AA171" s="22"/>
      <c r="AB171" s="18"/>
      <c r="AD171" s="31"/>
      <c r="AF171" s="20"/>
    </row>
    <row r="172" spans="1:35" ht="12" customHeight="1" x14ac:dyDescent="0.25">
      <c r="A172" s="29" t="s">
        <v>131</v>
      </c>
      <c r="B172" s="19"/>
      <c r="C172" s="27"/>
      <c r="D172" s="27"/>
      <c r="E172" s="27"/>
      <c r="F172" s="27" t="s">
        <v>121</v>
      </c>
      <c r="AA172" s="22"/>
      <c r="AB172" s="18"/>
      <c r="AD172" s="31"/>
      <c r="AF172" s="20"/>
    </row>
    <row r="173" spans="1:35" ht="12" customHeight="1" x14ac:dyDescent="0.25">
      <c r="A173" s="6"/>
      <c r="B173" s="6"/>
      <c r="C173" s="60"/>
      <c r="D173" s="60"/>
      <c r="E173" s="60"/>
      <c r="F173" s="60"/>
      <c r="AA173" s="22"/>
      <c r="AB173" s="18"/>
      <c r="AD173" s="31"/>
      <c r="AF173" s="20"/>
    </row>
    <row r="174" spans="1:35" ht="12" customHeight="1" x14ac:dyDescent="0.25">
      <c r="A174" s="6"/>
      <c r="B174" s="91"/>
      <c r="C174" s="161" t="s">
        <v>209</v>
      </c>
      <c r="D174" s="161"/>
      <c r="E174" s="89"/>
      <c r="F174" s="89"/>
      <c r="H174" s="3"/>
      <c r="AA174" s="22"/>
      <c r="AB174" s="18"/>
      <c r="AD174" s="31"/>
      <c r="AF174" s="20"/>
    </row>
    <row r="175" spans="1:35" ht="12" customHeight="1" x14ac:dyDescent="0.25">
      <c r="A175" s="6"/>
      <c r="B175" s="6"/>
      <c r="C175" s="89" t="s">
        <v>174</v>
      </c>
      <c r="D175" s="89" t="s">
        <v>174</v>
      </c>
      <c r="E175" s="89"/>
      <c r="F175" s="89"/>
      <c r="H175" s="3"/>
      <c r="AA175" s="22"/>
      <c r="AB175" s="18"/>
      <c r="AD175" s="31"/>
      <c r="AF175" s="20"/>
    </row>
    <row r="176" spans="1:35" ht="12" customHeight="1" x14ac:dyDescent="0.25">
      <c r="A176" s="6"/>
      <c r="B176" s="6"/>
      <c r="C176" s="89" t="s">
        <v>86</v>
      </c>
      <c r="D176" s="89" t="s">
        <v>90</v>
      </c>
      <c r="E176" s="89"/>
      <c r="F176" s="89"/>
      <c r="H176" s="3"/>
      <c r="AA176" s="22"/>
      <c r="AB176" s="18"/>
      <c r="AD176" s="31"/>
      <c r="AF176" s="20"/>
    </row>
    <row r="177" spans="1:35" ht="12" customHeight="1" x14ac:dyDescent="0.25">
      <c r="A177" s="6"/>
      <c r="B177" s="6"/>
      <c r="C177" s="92"/>
      <c r="D177" s="92"/>
      <c r="E177" s="92"/>
      <c r="F177" s="92"/>
      <c r="H177" s="3"/>
      <c r="AA177" s="22"/>
      <c r="AB177" s="18"/>
      <c r="AD177" s="31"/>
      <c r="AF177" s="20"/>
    </row>
    <row r="178" spans="1:35" ht="12" customHeight="1" x14ac:dyDescent="0.25">
      <c r="A178" s="6"/>
      <c r="B178" s="6"/>
      <c r="C178" s="62"/>
      <c r="D178" s="62"/>
      <c r="E178" s="92"/>
      <c r="F178" s="92"/>
      <c r="H178" s="3"/>
      <c r="AA178" s="22"/>
      <c r="AB178" s="18"/>
      <c r="AD178" s="31"/>
      <c r="AF178" s="20"/>
    </row>
    <row r="179" spans="1:35" ht="12" customHeight="1" x14ac:dyDescent="0.25">
      <c r="A179" s="6"/>
      <c r="B179" s="6"/>
      <c r="C179" s="62">
        <v>1</v>
      </c>
      <c r="D179" s="62">
        <v>2</v>
      </c>
      <c r="E179" s="92"/>
      <c r="F179" s="92"/>
      <c r="H179" s="3"/>
      <c r="AA179" s="22"/>
      <c r="AB179" s="18"/>
      <c r="AD179" s="31"/>
      <c r="AF179" s="20"/>
    </row>
    <row r="180" spans="1:35" ht="12" customHeight="1" x14ac:dyDescent="0.25">
      <c r="A180" s="6" t="s">
        <v>25</v>
      </c>
      <c r="B180" s="6">
        <v>2700</v>
      </c>
      <c r="C180" s="86"/>
      <c r="D180" s="86"/>
      <c r="E180" s="67"/>
      <c r="F180" s="67"/>
      <c r="H180" s="3"/>
      <c r="AA180" s="22"/>
      <c r="AB180" s="18"/>
      <c r="AC180" s="39" t="s">
        <v>216</v>
      </c>
      <c r="AD180" s="18">
        <v>2700</v>
      </c>
      <c r="AE180" s="39" t="s">
        <v>156</v>
      </c>
      <c r="AF180" s="49"/>
      <c r="AG180" s="55"/>
      <c r="AH180" s="3"/>
      <c r="AI180" s="3"/>
    </row>
    <row r="181" spans="1:35" ht="12" customHeight="1" x14ac:dyDescent="0.25">
      <c r="A181" s="6" t="s">
        <v>26</v>
      </c>
      <c r="B181" s="6">
        <v>2710</v>
      </c>
      <c r="C181" s="90"/>
      <c r="D181" s="93"/>
      <c r="E181" s="67"/>
      <c r="F181" s="67"/>
      <c r="H181" s="3"/>
      <c r="AA181" s="22">
        <f>$AA$1</f>
        <v>0</v>
      </c>
      <c r="AB181" s="18">
        <f>$AB$1</f>
        <v>2017</v>
      </c>
      <c r="AC181" s="39" t="s">
        <v>216</v>
      </c>
      <c r="AD181" s="18">
        <v>2710</v>
      </c>
      <c r="AE181" s="39" t="s">
        <v>156</v>
      </c>
      <c r="AF181" s="49">
        <f>C181</f>
        <v>0</v>
      </c>
      <c r="AG181" s="55">
        <f>D181</f>
        <v>0</v>
      </c>
      <c r="AH181" s="3"/>
      <c r="AI181" s="3"/>
    </row>
    <row r="182" spans="1:35" ht="12" customHeight="1" x14ac:dyDescent="0.25">
      <c r="A182" s="6" t="s">
        <v>27</v>
      </c>
      <c r="B182" s="6">
        <v>2720</v>
      </c>
      <c r="C182" s="90"/>
      <c r="D182" s="93"/>
      <c r="E182" s="67"/>
      <c r="F182" s="67"/>
      <c r="H182" s="3"/>
      <c r="AA182" s="22">
        <f>$AA$1</f>
        <v>0</v>
      </c>
      <c r="AB182" s="18">
        <f>$AB$1</f>
        <v>2017</v>
      </c>
      <c r="AC182" s="39" t="s">
        <v>216</v>
      </c>
      <c r="AD182" s="18">
        <v>2720</v>
      </c>
      <c r="AE182" s="39" t="s">
        <v>156</v>
      </c>
      <c r="AF182" s="49">
        <f t="shared" ref="AF182:AF220" si="13">C182</f>
        <v>0</v>
      </c>
      <c r="AG182" s="55">
        <f t="shared" ref="AG182:AG220" si="14">D182</f>
        <v>0</v>
      </c>
      <c r="AH182" s="3"/>
      <c r="AI182" s="3"/>
    </row>
    <row r="183" spans="1:35" ht="12" customHeight="1" x14ac:dyDescent="0.25">
      <c r="A183" s="6" t="s">
        <v>28</v>
      </c>
      <c r="B183" s="6">
        <v>2730</v>
      </c>
      <c r="C183" s="90"/>
      <c r="D183" s="93"/>
      <c r="E183" s="67"/>
      <c r="F183" s="67"/>
      <c r="H183" s="3"/>
      <c r="AA183" s="22">
        <f>$AA$1</f>
        <v>0</v>
      </c>
      <c r="AB183" s="18">
        <f>$AB$1</f>
        <v>2017</v>
      </c>
      <c r="AC183" s="39" t="s">
        <v>216</v>
      </c>
      <c r="AD183" s="18">
        <v>2730</v>
      </c>
      <c r="AE183" s="39" t="s">
        <v>156</v>
      </c>
      <c r="AF183" s="49">
        <f t="shared" si="13"/>
        <v>0</v>
      </c>
      <c r="AG183" s="55">
        <f t="shared" si="14"/>
        <v>0</v>
      </c>
      <c r="AH183" s="3"/>
      <c r="AI183" s="3"/>
    </row>
    <row r="184" spans="1:35" ht="12" customHeight="1" x14ac:dyDescent="0.25">
      <c r="A184" s="6" t="s">
        <v>29</v>
      </c>
      <c r="B184" s="6">
        <v>2740</v>
      </c>
      <c r="C184" s="86"/>
      <c r="D184" s="86"/>
      <c r="E184" s="67"/>
      <c r="F184" s="67"/>
      <c r="H184" s="3"/>
      <c r="AA184" s="22"/>
      <c r="AB184" s="18"/>
      <c r="AC184" s="39" t="s">
        <v>216</v>
      </c>
      <c r="AD184" s="18">
        <v>2740</v>
      </c>
      <c r="AE184" s="39" t="s">
        <v>156</v>
      </c>
      <c r="AF184" s="49">
        <f t="shared" si="13"/>
        <v>0</v>
      </c>
      <c r="AG184" s="55">
        <f t="shared" si="14"/>
        <v>0</v>
      </c>
      <c r="AH184" s="3"/>
      <c r="AI184" s="3"/>
    </row>
    <row r="185" spans="1:35" ht="12" customHeight="1" x14ac:dyDescent="0.25">
      <c r="A185" s="6" t="s">
        <v>30</v>
      </c>
      <c r="B185" s="6">
        <v>2750</v>
      </c>
      <c r="C185" s="90"/>
      <c r="D185" s="93"/>
      <c r="E185" s="67"/>
      <c r="F185" s="67"/>
      <c r="H185" s="3"/>
      <c r="AA185" s="22">
        <f t="shared" ref="AA185:AA190" si="15">$AA$1</f>
        <v>0</v>
      </c>
      <c r="AB185" s="18">
        <f t="shared" ref="AB185:AB190" si="16">$AB$1</f>
        <v>2017</v>
      </c>
      <c r="AC185" s="39" t="s">
        <v>216</v>
      </c>
      <c r="AD185" s="18">
        <v>2750</v>
      </c>
      <c r="AE185" s="39" t="s">
        <v>156</v>
      </c>
      <c r="AF185" s="49">
        <f t="shared" si="13"/>
        <v>0</v>
      </c>
      <c r="AG185" s="55">
        <f t="shared" si="14"/>
        <v>0</v>
      </c>
      <c r="AH185" s="3"/>
      <c r="AI185" s="3"/>
    </row>
    <row r="186" spans="1:35" ht="12" customHeight="1" x14ac:dyDescent="0.25">
      <c r="A186" s="6" t="s">
        <v>31</v>
      </c>
      <c r="B186" s="6">
        <v>2760</v>
      </c>
      <c r="C186" s="90"/>
      <c r="D186" s="93"/>
      <c r="E186" s="67"/>
      <c r="F186" s="67"/>
      <c r="H186" s="3"/>
      <c r="AA186" s="22">
        <f t="shared" si="15"/>
        <v>0</v>
      </c>
      <c r="AB186" s="18">
        <f t="shared" si="16"/>
        <v>2017</v>
      </c>
      <c r="AC186" s="39" t="s">
        <v>216</v>
      </c>
      <c r="AD186" s="18">
        <v>2760</v>
      </c>
      <c r="AE186" s="39" t="s">
        <v>156</v>
      </c>
      <c r="AF186" s="49">
        <f t="shared" si="13"/>
        <v>0</v>
      </c>
      <c r="AG186" s="55">
        <f t="shared" si="14"/>
        <v>0</v>
      </c>
      <c r="AH186" s="3"/>
      <c r="AI186" s="3"/>
    </row>
    <row r="187" spans="1:35" ht="12" customHeight="1" x14ac:dyDescent="0.25">
      <c r="A187" s="6" t="s">
        <v>32</v>
      </c>
      <c r="B187" s="6">
        <v>2770</v>
      </c>
      <c r="C187" s="90"/>
      <c r="D187" s="93"/>
      <c r="E187" s="67"/>
      <c r="F187" s="67"/>
      <c r="H187" s="3"/>
      <c r="AA187" s="22">
        <f t="shared" si="15"/>
        <v>0</v>
      </c>
      <c r="AB187" s="18">
        <f t="shared" si="16"/>
        <v>2017</v>
      </c>
      <c r="AC187" s="39" t="s">
        <v>216</v>
      </c>
      <c r="AD187" s="18">
        <v>2770</v>
      </c>
      <c r="AE187" s="39" t="s">
        <v>156</v>
      </c>
      <c r="AF187" s="49">
        <f t="shared" si="13"/>
        <v>0</v>
      </c>
      <c r="AG187" s="55">
        <f t="shared" si="14"/>
        <v>0</v>
      </c>
      <c r="AH187" s="3"/>
      <c r="AI187" s="3"/>
    </row>
    <row r="188" spans="1:35" ht="12" customHeight="1" x14ac:dyDescent="0.25">
      <c r="A188" s="6" t="s">
        <v>33</v>
      </c>
      <c r="B188" s="6">
        <v>2780</v>
      </c>
      <c r="C188" s="90"/>
      <c r="D188" s="93"/>
      <c r="E188" s="67"/>
      <c r="F188" s="67"/>
      <c r="H188" s="3"/>
      <c r="AA188" s="22">
        <f t="shared" si="15"/>
        <v>0</v>
      </c>
      <c r="AB188" s="18">
        <f t="shared" si="16"/>
        <v>2017</v>
      </c>
      <c r="AC188" s="39" t="s">
        <v>216</v>
      </c>
      <c r="AD188" s="18">
        <v>2780</v>
      </c>
      <c r="AE188" s="39" t="s">
        <v>156</v>
      </c>
      <c r="AF188" s="49">
        <f t="shared" si="13"/>
        <v>0</v>
      </c>
      <c r="AG188" s="55">
        <f t="shared" si="14"/>
        <v>0</v>
      </c>
      <c r="AH188" s="3"/>
      <c r="AI188" s="3"/>
    </row>
    <row r="189" spans="1:35" ht="12" customHeight="1" x14ac:dyDescent="0.25">
      <c r="A189" s="6" t="s">
        <v>34</v>
      </c>
      <c r="B189" s="6">
        <v>2790</v>
      </c>
      <c r="C189" s="90"/>
      <c r="D189" s="93"/>
      <c r="E189" s="67"/>
      <c r="F189" s="67"/>
      <c r="H189" s="3"/>
      <c r="AA189" s="22">
        <f t="shared" si="15"/>
        <v>0</v>
      </c>
      <c r="AB189" s="18">
        <f t="shared" si="16"/>
        <v>2017</v>
      </c>
      <c r="AC189" s="39" t="s">
        <v>216</v>
      </c>
      <c r="AD189" s="18">
        <v>2790</v>
      </c>
      <c r="AE189" s="39" t="s">
        <v>156</v>
      </c>
      <c r="AF189" s="49">
        <f t="shared" si="13"/>
        <v>0</v>
      </c>
      <c r="AG189" s="55">
        <f t="shared" si="14"/>
        <v>0</v>
      </c>
      <c r="AH189" s="3"/>
      <c r="AI189" s="3"/>
    </row>
    <row r="190" spans="1:35" ht="12" customHeight="1" x14ac:dyDescent="0.25">
      <c r="A190" s="6" t="s">
        <v>194</v>
      </c>
      <c r="B190" s="6">
        <v>2800</v>
      </c>
      <c r="C190" s="90"/>
      <c r="D190" s="93"/>
      <c r="E190" s="67"/>
      <c r="F190" s="67"/>
      <c r="H190" s="3"/>
      <c r="AA190" s="22">
        <f t="shared" si="15"/>
        <v>0</v>
      </c>
      <c r="AB190" s="18">
        <f t="shared" si="16"/>
        <v>2017</v>
      </c>
      <c r="AC190" s="39" t="s">
        <v>216</v>
      </c>
      <c r="AD190" s="18">
        <v>2800</v>
      </c>
      <c r="AE190" s="39" t="s">
        <v>156</v>
      </c>
      <c r="AF190" s="49">
        <f t="shared" si="13"/>
        <v>0</v>
      </c>
      <c r="AG190" s="55">
        <f t="shared" si="14"/>
        <v>0</v>
      </c>
      <c r="AH190" s="3"/>
      <c r="AI190" s="3"/>
    </row>
    <row r="191" spans="1:35" ht="12" customHeight="1" x14ac:dyDescent="0.25">
      <c r="A191" s="6" t="s">
        <v>35</v>
      </c>
      <c r="B191" s="6">
        <v>2810</v>
      </c>
      <c r="C191" s="86"/>
      <c r="D191" s="86"/>
      <c r="E191" s="67"/>
      <c r="F191" s="67"/>
      <c r="H191" s="3"/>
      <c r="AA191" s="22"/>
      <c r="AB191" s="18"/>
      <c r="AC191" s="39" t="s">
        <v>216</v>
      </c>
      <c r="AD191" s="18">
        <v>2810</v>
      </c>
      <c r="AE191" s="39" t="s">
        <v>156</v>
      </c>
      <c r="AF191" s="49">
        <f t="shared" si="13"/>
        <v>0</v>
      </c>
      <c r="AG191" s="55">
        <f t="shared" si="14"/>
        <v>0</v>
      </c>
      <c r="AH191" s="3"/>
      <c r="AI191" s="3"/>
    </row>
    <row r="192" spans="1:35" ht="12" customHeight="1" x14ac:dyDescent="0.25">
      <c r="A192" s="6" t="s">
        <v>36</v>
      </c>
      <c r="B192" s="6">
        <v>2820</v>
      </c>
      <c r="C192" s="90"/>
      <c r="D192" s="93"/>
      <c r="E192" s="67"/>
      <c r="F192" s="67"/>
      <c r="H192" s="3"/>
      <c r="AA192" s="22">
        <f t="shared" ref="AA192:AA197" si="17">$AA$1</f>
        <v>0</v>
      </c>
      <c r="AB192" s="18">
        <f t="shared" ref="AB192:AB197" si="18">$AB$1</f>
        <v>2017</v>
      </c>
      <c r="AC192" s="39" t="s">
        <v>216</v>
      </c>
      <c r="AD192" s="18">
        <v>2820</v>
      </c>
      <c r="AE192" s="39" t="s">
        <v>156</v>
      </c>
      <c r="AF192" s="49">
        <f t="shared" si="13"/>
        <v>0</v>
      </c>
      <c r="AG192" s="55">
        <f t="shared" si="14"/>
        <v>0</v>
      </c>
      <c r="AH192" s="3"/>
      <c r="AI192" s="3"/>
    </row>
    <row r="193" spans="1:35" ht="12" customHeight="1" x14ac:dyDescent="0.25">
      <c r="A193" s="6" t="s">
        <v>37</v>
      </c>
      <c r="B193" s="6">
        <v>2830</v>
      </c>
      <c r="C193" s="90"/>
      <c r="D193" s="93"/>
      <c r="E193" s="67"/>
      <c r="F193" s="67"/>
      <c r="H193" s="3"/>
      <c r="AA193" s="22">
        <f t="shared" si="17"/>
        <v>0</v>
      </c>
      <c r="AB193" s="18">
        <f t="shared" si="18"/>
        <v>2017</v>
      </c>
      <c r="AC193" s="39" t="s">
        <v>216</v>
      </c>
      <c r="AD193" s="18">
        <v>2830</v>
      </c>
      <c r="AE193" s="39" t="s">
        <v>156</v>
      </c>
      <c r="AF193" s="49">
        <f t="shared" si="13"/>
        <v>0</v>
      </c>
      <c r="AG193" s="55">
        <f t="shared" si="14"/>
        <v>0</v>
      </c>
      <c r="AH193" s="3"/>
      <c r="AI193" s="3"/>
    </row>
    <row r="194" spans="1:35" ht="12" customHeight="1" x14ac:dyDescent="0.25">
      <c r="A194" s="6" t="s">
        <v>38</v>
      </c>
      <c r="B194" s="6">
        <v>2840</v>
      </c>
      <c r="C194" s="90"/>
      <c r="D194" s="93"/>
      <c r="E194" s="67"/>
      <c r="F194" s="67"/>
      <c r="H194" s="3"/>
      <c r="AA194" s="22">
        <f t="shared" si="17"/>
        <v>0</v>
      </c>
      <c r="AB194" s="18">
        <f t="shared" si="18"/>
        <v>2017</v>
      </c>
      <c r="AC194" s="39" t="s">
        <v>216</v>
      </c>
      <c r="AD194" s="18">
        <v>2840</v>
      </c>
      <c r="AE194" s="39" t="s">
        <v>156</v>
      </c>
      <c r="AF194" s="49">
        <f t="shared" si="13"/>
        <v>0</v>
      </c>
      <c r="AG194" s="55">
        <f t="shared" si="14"/>
        <v>0</v>
      </c>
      <c r="AH194" s="3"/>
      <c r="AI194" s="3"/>
    </row>
    <row r="195" spans="1:35" ht="12" customHeight="1" x14ac:dyDescent="0.25">
      <c r="A195" s="6" t="s">
        <v>39</v>
      </c>
      <c r="B195" s="6">
        <v>2850</v>
      </c>
      <c r="C195" s="90"/>
      <c r="D195" s="93"/>
      <c r="E195" s="67"/>
      <c r="F195" s="67"/>
      <c r="H195" s="3"/>
      <c r="AA195" s="22">
        <f t="shared" si="17"/>
        <v>0</v>
      </c>
      <c r="AB195" s="18">
        <f t="shared" si="18"/>
        <v>2017</v>
      </c>
      <c r="AC195" s="39" t="s">
        <v>216</v>
      </c>
      <c r="AD195" s="18">
        <v>2850</v>
      </c>
      <c r="AE195" s="39" t="s">
        <v>156</v>
      </c>
      <c r="AF195" s="49">
        <f t="shared" si="13"/>
        <v>0</v>
      </c>
      <c r="AG195" s="55">
        <f t="shared" si="14"/>
        <v>0</v>
      </c>
      <c r="AH195" s="3"/>
      <c r="AI195" s="3"/>
    </row>
    <row r="196" spans="1:35" ht="12" customHeight="1" x14ac:dyDescent="0.25">
      <c r="A196" s="6" t="s">
        <v>40</v>
      </c>
      <c r="B196" s="6">
        <v>2860</v>
      </c>
      <c r="C196" s="90"/>
      <c r="D196" s="93"/>
      <c r="E196" s="67"/>
      <c r="F196" s="67"/>
      <c r="H196" s="3"/>
      <c r="AA196" s="22">
        <f t="shared" si="17"/>
        <v>0</v>
      </c>
      <c r="AB196" s="18">
        <f t="shared" si="18"/>
        <v>2017</v>
      </c>
      <c r="AC196" s="39" t="s">
        <v>216</v>
      </c>
      <c r="AD196" s="18">
        <v>2860</v>
      </c>
      <c r="AE196" s="39" t="s">
        <v>156</v>
      </c>
      <c r="AF196" s="49">
        <f t="shared" si="13"/>
        <v>0</v>
      </c>
      <c r="AG196" s="55">
        <f t="shared" si="14"/>
        <v>0</v>
      </c>
      <c r="AH196" s="3"/>
      <c r="AI196" s="3"/>
    </row>
    <row r="197" spans="1:35" ht="12" customHeight="1" x14ac:dyDescent="0.25">
      <c r="A197" s="6" t="s">
        <v>41</v>
      </c>
      <c r="B197" s="6">
        <v>2870</v>
      </c>
      <c r="C197" s="90"/>
      <c r="D197" s="93"/>
      <c r="E197" s="67"/>
      <c r="F197" s="67"/>
      <c r="H197" s="3"/>
      <c r="AA197" s="22">
        <f t="shared" si="17"/>
        <v>0</v>
      </c>
      <c r="AB197" s="18">
        <f t="shared" si="18"/>
        <v>2017</v>
      </c>
      <c r="AC197" s="39" t="s">
        <v>216</v>
      </c>
      <c r="AD197" s="18">
        <v>2870</v>
      </c>
      <c r="AE197" s="39" t="s">
        <v>156</v>
      </c>
      <c r="AF197" s="49">
        <f t="shared" si="13"/>
        <v>0</v>
      </c>
      <c r="AG197" s="55">
        <f t="shared" si="14"/>
        <v>0</v>
      </c>
      <c r="AH197" s="3"/>
      <c r="AI197" s="3"/>
    </row>
    <row r="198" spans="1:35" ht="12" customHeight="1" x14ac:dyDescent="0.25">
      <c r="A198" s="6" t="s">
        <v>42</v>
      </c>
      <c r="B198" s="6">
        <v>2880</v>
      </c>
      <c r="C198" s="86"/>
      <c r="D198" s="86"/>
      <c r="E198" s="67"/>
      <c r="F198" s="67"/>
      <c r="H198" s="3"/>
      <c r="AA198" s="22"/>
      <c r="AB198" s="18"/>
      <c r="AC198" s="39" t="s">
        <v>216</v>
      </c>
      <c r="AD198" s="18">
        <v>2880</v>
      </c>
      <c r="AE198" s="39" t="s">
        <v>156</v>
      </c>
      <c r="AF198" s="49">
        <f t="shared" si="13"/>
        <v>0</v>
      </c>
      <c r="AG198" s="55">
        <f t="shared" si="14"/>
        <v>0</v>
      </c>
      <c r="AH198" s="3"/>
      <c r="AI198" s="3"/>
    </row>
    <row r="199" spans="1:35" ht="12" customHeight="1" x14ac:dyDescent="0.25">
      <c r="A199" s="6" t="s">
        <v>43</v>
      </c>
      <c r="B199" s="6">
        <v>2890</v>
      </c>
      <c r="C199" s="65"/>
      <c r="D199" s="96"/>
      <c r="E199" s="67"/>
      <c r="F199" s="67"/>
      <c r="H199" s="3"/>
      <c r="AA199" s="22">
        <f>$AA$1</f>
        <v>0</v>
      </c>
      <c r="AB199" s="18">
        <f>$AB$1</f>
        <v>2017</v>
      </c>
      <c r="AC199" s="39" t="s">
        <v>216</v>
      </c>
      <c r="AD199" s="18">
        <v>2890</v>
      </c>
      <c r="AE199" s="39" t="s">
        <v>156</v>
      </c>
      <c r="AF199" s="49">
        <f t="shared" si="13"/>
        <v>0</v>
      </c>
      <c r="AG199" s="55">
        <f t="shared" si="14"/>
        <v>0</v>
      </c>
      <c r="AH199" s="3"/>
      <c r="AI199" s="3"/>
    </row>
    <row r="200" spans="1:35" ht="12" customHeight="1" x14ac:dyDescent="0.25">
      <c r="A200" s="6" t="s">
        <v>44</v>
      </c>
      <c r="B200" s="6">
        <v>2900</v>
      </c>
      <c r="C200" s="90"/>
      <c r="D200" s="93"/>
      <c r="E200" s="67"/>
      <c r="F200" s="67"/>
      <c r="H200" s="3"/>
      <c r="AA200" s="22">
        <f>$AA$1</f>
        <v>0</v>
      </c>
      <c r="AB200" s="18">
        <f>$AB$1</f>
        <v>2017</v>
      </c>
      <c r="AC200" s="39" t="s">
        <v>216</v>
      </c>
      <c r="AD200" s="18">
        <v>2900</v>
      </c>
      <c r="AE200" s="39" t="s">
        <v>156</v>
      </c>
      <c r="AF200" s="49">
        <f t="shared" si="13"/>
        <v>0</v>
      </c>
      <c r="AG200" s="55">
        <f t="shared" si="14"/>
        <v>0</v>
      </c>
      <c r="AH200" s="3"/>
      <c r="AI200" s="3"/>
    </row>
    <row r="201" spans="1:35" ht="12" customHeight="1" x14ac:dyDescent="0.25">
      <c r="A201" s="6" t="s">
        <v>45</v>
      </c>
      <c r="B201" s="6">
        <v>2910</v>
      </c>
      <c r="C201" s="90"/>
      <c r="D201" s="93"/>
      <c r="E201" s="67"/>
      <c r="F201" s="67"/>
      <c r="H201" s="3"/>
      <c r="AA201" s="22">
        <f>$AA$1</f>
        <v>0</v>
      </c>
      <c r="AB201" s="18">
        <f>$AB$1</f>
        <v>2017</v>
      </c>
      <c r="AC201" s="39" t="s">
        <v>216</v>
      </c>
      <c r="AD201" s="18">
        <v>2910</v>
      </c>
      <c r="AE201" s="39" t="s">
        <v>156</v>
      </c>
      <c r="AF201" s="49">
        <f t="shared" si="13"/>
        <v>0</v>
      </c>
      <c r="AG201" s="55">
        <f t="shared" si="14"/>
        <v>0</v>
      </c>
      <c r="AH201" s="3"/>
      <c r="AI201" s="3"/>
    </row>
    <row r="202" spans="1:35" ht="12" customHeight="1" x14ac:dyDescent="0.25">
      <c r="A202" s="6" t="s">
        <v>46</v>
      </c>
      <c r="B202" s="6">
        <v>2920</v>
      </c>
      <c r="C202" s="90"/>
      <c r="D202" s="93"/>
      <c r="E202" s="67"/>
      <c r="F202" s="67"/>
      <c r="H202" s="3"/>
      <c r="AA202" s="22">
        <f>$AA$1</f>
        <v>0</v>
      </c>
      <c r="AB202" s="18">
        <f>$AB$1</f>
        <v>2017</v>
      </c>
      <c r="AC202" s="39" t="s">
        <v>216</v>
      </c>
      <c r="AD202" s="18">
        <v>2920</v>
      </c>
      <c r="AE202" s="39" t="s">
        <v>156</v>
      </c>
      <c r="AF202" s="49">
        <f t="shared" si="13"/>
        <v>0</v>
      </c>
      <c r="AG202" s="55">
        <f t="shared" si="14"/>
        <v>0</v>
      </c>
      <c r="AH202" s="3"/>
      <c r="AI202" s="3"/>
    </row>
    <row r="203" spans="1:35" ht="12" customHeight="1" x14ac:dyDescent="0.25">
      <c r="A203" s="6" t="s">
        <v>47</v>
      </c>
      <c r="B203" s="6">
        <v>2930</v>
      </c>
      <c r="C203" s="86"/>
      <c r="D203" s="86"/>
      <c r="E203" s="67"/>
      <c r="F203" s="67"/>
      <c r="H203" s="3"/>
      <c r="AA203" s="22"/>
      <c r="AB203" s="18"/>
      <c r="AC203" s="39" t="s">
        <v>216</v>
      </c>
      <c r="AD203" s="18">
        <v>2930</v>
      </c>
      <c r="AE203" s="39" t="s">
        <v>156</v>
      </c>
      <c r="AF203" s="49">
        <f t="shared" si="13"/>
        <v>0</v>
      </c>
      <c r="AG203" s="55">
        <f t="shared" si="14"/>
        <v>0</v>
      </c>
      <c r="AH203" s="3"/>
      <c r="AI203" s="3"/>
    </row>
    <row r="204" spans="1:35" ht="12" customHeight="1" x14ac:dyDescent="0.25">
      <c r="A204" s="6" t="s">
        <v>48</v>
      </c>
      <c r="B204" s="6">
        <v>2940</v>
      </c>
      <c r="C204" s="90"/>
      <c r="D204" s="93"/>
      <c r="E204" s="67"/>
      <c r="F204" s="67"/>
      <c r="H204" s="3"/>
      <c r="AA204" s="22">
        <f>$AA$1</f>
        <v>0</v>
      </c>
      <c r="AB204" s="18">
        <f>$AB$1</f>
        <v>2017</v>
      </c>
      <c r="AC204" s="39" t="s">
        <v>216</v>
      </c>
      <c r="AD204" s="18">
        <v>2940</v>
      </c>
      <c r="AE204" s="39" t="s">
        <v>156</v>
      </c>
      <c r="AF204" s="49">
        <f t="shared" si="13"/>
        <v>0</v>
      </c>
      <c r="AG204" s="55">
        <f t="shared" si="14"/>
        <v>0</v>
      </c>
      <c r="AH204" s="3"/>
      <c r="AI204" s="3"/>
    </row>
    <row r="205" spans="1:35" ht="12" customHeight="1" x14ac:dyDescent="0.25">
      <c r="A205" s="6" t="s">
        <v>49</v>
      </c>
      <c r="B205" s="6">
        <v>2950</v>
      </c>
      <c r="C205" s="90"/>
      <c r="D205" s="93"/>
      <c r="E205" s="67"/>
      <c r="F205" s="67"/>
      <c r="H205" s="3"/>
      <c r="AA205" s="22">
        <f>$AA$1</f>
        <v>0</v>
      </c>
      <c r="AB205" s="18">
        <f>$AB$1</f>
        <v>2017</v>
      </c>
      <c r="AC205" s="39" t="s">
        <v>216</v>
      </c>
      <c r="AD205" s="18">
        <v>2950</v>
      </c>
      <c r="AE205" s="39" t="s">
        <v>156</v>
      </c>
      <c r="AF205" s="49">
        <f t="shared" si="13"/>
        <v>0</v>
      </c>
      <c r="AG205" s="55">
        <f t="shared" si="14"/>
        <v>0</v>
      </c>
      <c r="AH205" s="3"/>
      <c r="AI205" s="3"/>
    </row>
    <row r="206" spans="1:35" ht="12" customHeight="1" x14ac:dyDescent="0.25">
      <c r="A206" s="6" t="s">
        <v>50</v>
      </c>
      <c r="B206" s="6">
        <v>2960</v>
      </c>
      <c r="C206" s="90"/>
      <c r="D206" s="93"/>
      <c r="E206" s="67"/>
      <c r="F206" s="67"/>
      <c r="H206" s="3"/>
      <c r="AA206" s="22">
        <f>$AA$1</f>
        <v>0</v>
      </c>
      <c r="AB206" s="18">
        <f>$AB$1</f>
        <v>2017</v>
      </c>
      <c r="AC206" s="39" t="s">
        <v>216</v>
      </c>
      <c r="AD206" s="18">
        <v>2960</v>
      </c>
      <c r="AE206" s="39" t="s">
        <v>156</v>
      </c>
      <c r="AF206" s="49">
        <f t="shared" si="13"/>
        <v>0</v>
      </c>
      <c r="AG206" s="55">
        <f t="shared" si="14"/>
        <v>0</v>
      </c>
      <c r="AH206" s="3"/>
      <c r="AI206" s="3"/>
    </row>
    <row r="207" spans="1:35" ht="12" customHeight="1" x14ac:dyDescent="0.25">
      <c r="A207" s="6" t="s">
        <v>51</v>
      </c>
      <c r="B207" s="6">
        <v>2970</v>
      </c>
      <c r="C207" s="90"/>
      <c r="D207" s="93"/>
      <c r="E207" s="67"/>
      <c r="F207" s="67"/>
      <c r="H207" s="3"/>
      <c r="AA207" s="22">
        <f>$AA$1</f>
        <v>0</v>
      </c>
      <c r="AB207" s="18">
        <f>$AB$1</f>
        <v>2017</v>
      </c>
      <c r="AC207" s="39" t="s">
        <v>216</v>
      </c>
      <c r="AD207" s="18">
        <v>2970</v>
      </c>
      <c r="AE207" s="39" t="s">
        <v>156</v>
      </c>
      <c r="AF207" s="49">
        <f t="shared" si="13"/>
        <v>0</v>
      </c>
      <c r="AG207" s="55">
        <f t="shared" si="14"/>
        <v>0</v>
      </c>
      <c r="AH207" s="3"/>
      <c r="AI207" s="3"/>
    </row>
    <row r="208" spans="1:35" ht="12" customHeight="1" x14ac:dyDescent="0.25">
      <c r="A208" s="6" t="s">
        <v>52</v>
      </c>
      <c r="B208" s="6">
        <v>2980</v>
      </c>
      <c r="C208" s="86"/>
      <c r="D208" s="86"/>
      <c r="E208" s="67"/>
      <c r="F208" s="67"/>
      <c r="H208" s="3"/>
      <c r="AA208" s="22"/>
      <c r="AB208" s="18"/>
      <c r="AC208" s="39" t="s">
        <v>216</v>
      </c>
      <c r="AD208" s="18">
        <v>2980</v>
      </c>
      <c r="AE208" s="39" t="s">
        <v>156</v>
      </c>
      <c r="AF208" s="49">
        <f t="shared" si="13"/>
        <v>0</v>
      </c>
      <c r="AG208" s="55">
        <f t="shared" si="14"/>
        <v>0</v>
      </c>
      <c r="AH208" s="3"/>
      <c r="AI208" s="3"/>
    </row>
    <row r="209" spans="1:35" ht="12" customHeight="1" x14ac:dyDescent="0.25">
      <c r="A209" s="6" t="s">
        <v>53</v>
      </c>
      <c r="B209" s="6">
        <v>2990</v>
      </c>
      <c r="C209" s="65"/>
      <c r="D209" s="95"/>
      <c r="E209" s="67"/>
      <c r="F209" s="67"/>
      <c r="H209" s="3"/>
      <c r="AA209" s="22">
        <f t="shared" ref="AA209:AA260" si="19">$AA$1</f>
        <v>0</v>
      </c>
      <c r="AB209" s="18">
        <f t="shared" ref="AB209:AB260" si="20">$AB$1</f>
        <v>2017</v>
      </c>
      <c r="AC209" s="39" t="s">
        <v>216</v>
      </c>
      <c r="AD209" s="18">
        <v>2990</v>
      </c>
      <c r="AE209" s="39" t="s">
        <v>156</v>
      </c>
      <c r="AF209" s="49">
        <f t="shared" si="13"/>
        <v>0</v>
      </c>
      <c r="AG209" s="55">
        <f t="shared" si="14"/>
        <v>0</v>
      </c>
      <c r="AH209" s="3"/>
      <c r="AI209" s="3"/>
    </row>
    <row r="210" spans="1:35" ht="12" customHeight="1" x14ac:dyDescent="0.25">
      <c r="A210" s="6" t="s">
        <v>54</v>
      </c>
      <c r="B210" s="6">
        <v>3000</v>
      </c>
      <c r="C210" s="90"/>
      <c r="D210" s="94"/>
      <c r="E210" s="67"/>
      <c r="F210" s="67"/>
      <c r="H210" s="3"/>
      <c r="AA210" s="22">
        <f t="shared" si="19"/>
        <v>0</v>
      </c>
      <c r="AB210" s="18">
        <f t="shared" si="20"/>
        <v>2017</v>
      </c>
      <c r="AC210" s="39" t="s">
        <v>216</v>
      </c>
      <c r="AD210" s="18">
        <v>3000</v>
      </c>
      <c r="AE210" s="39" t="s">
        <v>156</v>
      </c>
      <c r="AF210" s="49">
        <f t="shared" si="13"/>
        <v>0</v>
      </c>
      <c r="AG210" s="55">
        <f t="shared" si="14"/>
        <v>0</v>
      </c>
      <c r="AH210" s="3"/>
      <c r="AI210" s="3"/>
    </row>
    <row r="211" spans="1:35" ht="12" customHeight="1" x14ac:dyDescent="0.25">
      <c r="A211" s="6" t="s">
        <v>55</v>
      </c>
      <c r="B211" s="6">
        <v>3010</v>
      </c>
      <c r="C211" s="90"/>
      <c r="D211" s="94"/>
      <c r="E211" s="67"/>
      <c r="F211" s="67"/>
      <c r="H211" s="3"/>
      <c r="AA211" s="22">
        <f t="shared" si="19"/>
        <v>0</v>
      </c>
      <c r="AB211" s="18">
        <f t="shared" si="20"/>
        <v>2017</v>
      </c>
      <c r="AC211" s="39" t="s">
        <v>216</v>
      </c>
      <c r="AD211" s="18">
        <v>3010</v>
      </c>
      <c r="AE211" s="39" t="s">
        <v>156</v>
      </c>
      <c r="AF211" s="49">
        <f t="shared" si="13"/>
        <v>0</v>
      </c>
      <c r="AG211" s="55">
        <f t="shared" si="14"/>
        <v>0</v>
      </c>
      <c r="AH211" s="3"/>
      <c r="AI211" s="3"/>
    </row>
    <row r="212" spans="1:35" ht="12" customHeight="1" x14ac:dyDescent="0.25">
      <c r="A212" s="6" t="s">
        <v>195</v>
      </c>
      <c r="B212" s="6">
        <v>3020</v>
      </c>
      <c r="C212" s="90"/>
      <c r="D212" s="94"/>
      <c r="E212" s="67"/>
      <c r="F212" s="67"/>
      <c r="H212" s="3"/>
      <c r="AA212" s="22">
        <f t="shared" si="19"/>
        <v>0</v>
      </c>
      <c r="AB212" s="18">
        <f t="shared" si="20"/>
        <v>2017</v>
      </c>
      <c r="AC212" s="39" t="s">
        <v>216</v>
      </c>
      <c r="AD212" s="18">
        <v>3020</v>
      </c>
      <c r="AE212" s="39" t="s">
        <v>156</v>
      </c>
      <c r="AF212" s="49">
        <f t="shared" si="13"/>
        <v>0</v>
      </c>
      <c r="AG212" s="55">
        <f t="shared" si="14"/>
        <v>0</v>
      </c>
      <c r="AH212" s="3"/>
      <c r="AI212" s="3"/>
    </row>
    <row r="213" spans="1:35" ht="12" customHeight="1" x14ac:dyDescent="0.25">
      <c r="A213" s="6" t="s">
        <v>56</v>
      </c>
      <c r="B213" s="6">
        <v>3030</v>
      </c>
      <c r="C213" s="90"/>
      <c r="D213" s="94"/>
      <c r="E213" s="67"/>
      <c r="F213" s="67"/>
      <c r="H213" s="3"/>
      <c r="AA213" s="22">
        <f t="shared" si="19"/>
        <v>0</v>
      </c>
      <c r="AB213" s="18">
        <f t="shared" si="20"/>
        <v>2017</v>
      </c>
      <c r="AC213" s="39" t="s">
        <v>216</v>
      </c>
      <c r="AD213" s="18">
        <v>3030</v>
      </c>
      <c r="AE213" s="39" t="s">
        <v>156</v>
      </c>
      <c r="AF213" s="49">
        <f t="shared" si="13"/>
        <v>0</v>
      </c>
      <c r="AG213" s="55">
        <f t="shared" si="14"/>
        <v>0</v>
      </c>
      <c r="AH213" s="3"/>
      <c r="AI213" s="3"/>
    </row>
    <row r="214" spans="1:35" ht="12" customHeight="1" x14ac:dyDescent="0.25">
      <c r="A214" s="6" t="s">
        <v>57</v>
      </c>
      <c r="B214" s="6">
        <v>3040</v>
      </c>
      <c r="C214" s="90"/>
      <c r="D214" s="94"/>
      <c r="E214" s="67"/>
      <c r="F214" s="67"/>
      <c r="H214" s="3"/>
      <c r="AA214" s="22">
        <f t="shared" si="19"/>
        <v>0</v>
      </c>
      <c r="AB214" s="18">
        <f t="shared" si="20"/>
        <v>2017</v>
      </c>
      <c r="AC214" s="39" t="s">
        <v>216</v>
      </c>
      <c r="AD214" s="18">
        <v>3040</v>
      </c>
      <c r="AE214" s="39" t="s">
        <v>156</v>
      </c>
      <c r="AF214" s="49">
        <f t="shared" si="13"/>
        <v>0</v>
      </c>
      <c r="AG214" s="55">
        <f t="shared" si="14"/>
        <v>0</v>
      </c>
      <c r="AH214" s="3"/>
      <c r="AI214" s="3"/>
    </row>
    <row r="215" spans="1:35" ht="12" customHeight="1" x14ac:dyDescent="0.25">
      <c r="A215" s="6" t="s">
        <v>58</v>
      </c>
      <c r="B215" s="6">
        <v>3050</v>
      </c>
      <c r="C215" s="87"/>
      <c r="D215" s="87"/>
      <c r="E215" s="67"/>
      <c r="F215" s="67"/>
      <c r="H215" s="3"/>
      <c r="AA215" s="22"/>
      <c r="AB215" s="18"/>
      <c r="AC215" s="39" t="s">
        <v>216</v>
      </c>
      <c r="AD215" s="18">
        <v>3050</v>
      </c>
      <c r="AE215" s="39" t="s">
        <v>156</v>
      </c>
      <c r="AF215" s="49">
        <f t="shared" si="13"/>
        <v>0</v>
      </c>
      <c r="AG215" s="55">
        <f t="shared" si="14"/>
        <v>0</v>
      </c>
      <c r="AH215" s="3"/>
      <c r="AI215" s="3"/>
    </row>
    <row r="216" spans="1:35" ht="12" customHeight="1" x14ac:dyDescent="0.25">
      <c r="A216" s="6" t="s">
        <v>59</v>
      </c>
      <c r="B216" s="6">
        <v>3060</v>
      </c>
      <c r="C216" s="96"/>
      <c r="D216" s="95"/>
      <c r="E216" s="67"/>
      <c r="F216" s="67"/>
      <c r="H216" s="3"/>
      <c r="AA216" s="22">
        <f t="shared" si="19"/>
        <v>0</v>
      </c>
      <c r="AB216" s="18">
        <f t="shared" si="20"/>
        <v>2017</v>
      </c>
      <c r="AC216" s="39" t="s">
        <v>216</v>
      </c>
      <c r="AD216" s="18">
        <v>3060</v>
      </c>
      <c r="AE216" s="39" t="s">
        <v>156</v>
      </c>
      <c r="AF216" s="49">
        <f t="shared" si="13"/>
        <v>0</v>
      </c>
      <c r="AG216" s="55">
        <f t="shared" si="14"/>
        <v>0</v>
      </c>
      <c r="AH216" s="3"/>
      <c r="AI216" s="3"/>
    </row>
    <row r="217" spans="1:35" ht="12" customHeight="1" x14ac:dyDescent="0.25">
      <c r="A217" s="6" t="s">
        <v>60</v>
      </c>
      <c r="B217" s="6">
        <v>3070</v>
      </c>
      <c r="C217" s="90"/>
      <c r="D217" s="95"/>
      <c r="E217" s="67"/>
      <c r="F217" s="67"/>
      <c r="H217" s="3"/>
      <c r="AA217" s="22">
        <f t="shared" si="19"/>
        <v>0</v>
      </c>
      <c r="AB217" s="18">
        <f t="shared" si="20"/>
        <v>2017</v>
      </c>
      <c r="AC217" s="39" t="s">
        <v>216</v>
      </c>
      <c r="AD217" s="18">
        <v>3070</v>
      </c>
      <c r="AE217" s="39" t="s">
        <v>156</v>
      </c>
      <c r="AF217" s="49">
        <f t="shared" si="13"/>
        <v>0</v>
      </c>
      <c r="AG217" s="55">
        <f t="shared" si="14"/>
        <v>0</v>
      </c>
      <c r="AH217" s="3"/>
      <c r="AI217" s="3"/>
    </row>
    <row r="218" spans="1:35" ht="12" customHeight="1" x14ac:dyDescent="0.25">
      <c r="A218" s="6" t="s">
        <v>61</v>
      </c>
      <c r="B218" s="6">
        <v>3080</v>
      </c>
      <c r="C218" s="90"/>
      <c r="D218" s="95"/>
      <c r="E218" s="67"/>
      <c r="F218" s="67"/>
      <c r="H218" s="3"/>
      <c r="AA218" s="22">
        <f t="shared" si="19"/>
        <v>0</v>
      </c>
      <c r="AB218" s="18">
        <f t="shared" si="20"/>
        <v>2017</v>
      </c>
      <c r="AC218" s="39" t="s">
        <v>216</v>
      </c>
      <c r="AD218" s="18">
        <v>3080</v>
      </c>
      <c r="AE218" s="39" t="s">
        <v>156</v>
      </c>
      <c r="AF218" s="49">
        <f t="shared" si="13"/>
        <v>0</v>
      </c>
      <c r="AG218" s="55">
        <f t="shared" si="14"/>
        <v>0</v>
      </c>
      <c r="AH218" s="3"/>
      <c r="AI218" s="3"/>
    </row>
    <row r="219" spans="1:35" ht="12" customHeight="1" x14ac:dyDescent="0.25">
      <c r="A219" s="6" t="s">
        <v>62</v>
      </c>
      <c r="B219" s="6">
        <v>3090</v>
      </c>
      <c r="C219" s="90"/>
      <c r="D219" s="95"/>
      <c r="E219" s="67"/>
      <c r="F219" s="67"/>
      <c r="H219" s="3"/>
      <c r="AA219" s="22">
        <f t="shared" si="19"/>
        <v>0</v>
      </c>
      <c r="AB219" s="18">
        <f t="shared" si="20"/>
        <v>2017</v>
      </c>
      <c r="AC219" s="39" t="s">
        <v>216</v>
      </c>
      <c r="AD219" s="18">
        <v>3090</v>
      </c>
      <c r="AE219" s="39" t="s">
        <v>156</v>
      </c>
      <c r="AF219" s="49">
        <f t="shared" si="13"/>
        <v>0</v>
      </c>
      <c r="AG219" s="55">
        <f t="shared" si="14"/>
        <v>0</v>
      </c>
      <c r="AH219" s="3"/>
      <c r="AI219" s="3"/>
    </row>
    <row r="220" spans="1:35" ht="12" customHeight="1" x14ac:dyDescent="0.25">
      <c r="A220" s="6" t="s">
        <v>63</v>
      </c>
      <c r="B220" s="6">
        <v>3100</v>
      </c>
      <c r="C220" s="90"/>
      <c r="D220" s="95"/>
      <c r="E220" s="67"/>
      <c r="F220" s="67"/>
      <c r="H220" s="3"/>
      <c r="AA220" s="22">
        <f t="shared" si="19"/>
        <v>0</v>
      </c>
      <c r="AB220" s="18">
        <f t="shared" si="20"/>
        <v>2017</v>
      </c>
      <c r="AC220" s="39" t="s">
        <v>216</v>
      </c>
      <c r="AD220" s="18">
        <v>3100</v>
      </c>
      <c r="AE220" s="39" t="s">
        <v>156</v>
      </c>
      <c r="AF220" s="49">
        <f t="shared" si="13"/>
        <v>0</v>
      </c>
      <c r="AG220" s="55">
        <f t="shared" si="14"/>
        <v>0</v>
      </c>
      <c r="AH220" s="3"/>
      <c r="AI220" s="3"/>
    </row>
    <row r="221" spans="1:35" ht="12" customHeight="1" x14ac:dyDescent="0.25">
      <c r="A221" s="6" t="s">
        <v>134</v>
      </c>
      <c r="B221" s="6">
        <v>3105</v>
      </c>
      <c r="C221" s="87"/>
      <c r="D221" s="87"/>
      <c r="E221" s="67"/>
      <c r="F221" s="67"/>
      <c r="H221" s="3"/>
      <c r="AA221" s="22"/>
      <c r="AB221" s="18"/>
      <c r="AC221" s="39" t="s">
        <v>216</v>
      </c>
      <c r="AD221" s="18">
        <v>3105</v>
      </c>
      <c r="AE221" s="39" t="s">
        <v>156</v>
      </c>
      <c r="AF221" s="49">
        <f t="shared" ref="AF221:AG223" si="21">C221</f>
        <v>0</v>
      </c>
      <c r="AG221" s="55">
        <f t="shared" si="21"/>
        <v>0</v>
      </c>
      <c r="AH221" s="3"/>
      <c r="AI221" s="3"/>
    </row>
    <row r="222" spans="1:35" ht="12" customHeight="1" x14ac:dyDescent="0.25">
      <c r="A222" s="6" t="s">
        <v>132</v>
      </c>
      <c r="B222" s="6">
        <v>3106</v>
      </c>
      <c r="C222" s="96"/>
      <c r="D222" s="95"/>
      <c r="E222" s="67"/>
      <c r="F222" s="67"/>
      <c r="H222" s="3"/>
      <c r="AA222" s="22">
        <f t="shared" si="19"/>
        <v>0</v>
      </c>
      <c r="AB222" s="18">
        <f t="shared" si="20"/>
        <v>2017</v>
      </c>
      <c r="AC222" s="39" t="s">
        <v>216</v>
      </c>
      <c r="AD222" s="18">
        <v>3106</v>
      </c>
      <c r="AE222" s="39" t="s">
        <v>156</v>
      </c>
      <c r="AF222" s="49">
        <f t="shared" si="21"/>
        <v>0</v>
      </c>
      <c r="AG222" s="55">
        <f t="shared" si="21"/>
        <v>0</v>
      </c>
      <c r="AH222" s="3"/>
      <c r="AI222" s="3"/>
    </row>
    <row r="223" spans="1:35" ht="12" customHeight="1" x14ac:dyDescent="0.25">
      <c r="A223" s="6" t="s">
        <v>133</v>
      </c>
      <c r="B223" s="6">
        <v>3107</v>
      </c>
      <c r="C223" s="90"/>
      <c r="D223" s="95"/>
      <c r="E223" s="67"/>
      <c r="F223" s="67"/>
      <c r="H223" s="3"/>
      <c r="AA223" s="22">
        <f t="shared" si="19"/>
        <v>0</v>
      </c>
      <c r="AB223" s="18">
        <f t="shared" si="20"/>
        <v>2017</v>
      </c>
      <c r="AC223" s="39" t="s">
        <v>216</v>
      </c>
      <c r="AD223" s="18">
        <v>3107</v>
      </c>
      <c r="AE223" s="39" t="s">
        <v>156</v>
      </c>
      <c r="AF223" s="49">
        <f t="shared" si="21"/>
        <v>0</v>
      </c>
      <c r="AG223" s="55">
        <f t="shared" si="21"/>
        <v>0</v>
      </c>
      <c r="AH223" s="3"/>
      <c r="AI223" s="3"/>
    </row>
    <row r="224" spans="1:35" ht="12" customHeight="1" x14ac:dyDescent="0.25">
      <c r="A224" s="6"/>
      <c r="B224" s="6"/>
      <c r="C224" s="86"/>
      <c r="D224" s="86"/>
      <c r="E224" s="67"/>
      <c r="F224" s="67"/>
      <c r="H224" s="3"/>
      <c r="AA224" s="22"/>
      <c r="AB224" s="18"/>
      <c r="AD224" s="18"/>
      <c r="AF224" s="49"/>
      <c r="AG224" s="55"/>
      <c r="AH224" s="3"/>
      <c r="AI224" s="3"/>
    </row>
    <row r="225" spans="1:35" ht="12" customHeight="1" x14ac:dyDescent="0.25">
      <c r="A225" s="6" t="s">
        <v>64</v>
      </c>
      <c r="B225" s="6">
        <v>3110</v>
      </c>
      <c r="C225" s="90"/>
      <c r="D225" s="93"/>
      <c r="E225" s="67"/>
      <c r="F225" s="67"/>
      <c r="H225" s="3"/>
      <c r="AA225" s="22">
        <f t="shared" si="19"/>
        <v>0</v>
      </c>
      <c r="AB225" s="18">
        <f t="shared" si="20"/>
        <v>2017</v>
      </c>
      <c r="AC225" s="39" t="s">
        <v>216</v>
      </c>
      <c r="AD225" s="18">
        <v>3110</v>
      </c>
      <c r="AE225" s="39" t="s">
        <v>156</v>
      </c>
      <c r="AF225" s="49">
        <f>C225</f>
        <v>0</v>
      </c>
      <c r="AG225" s="55">
        <f>D225</f>
        <v>0</v>
      </c>
      <c r="AH225" s="3"/>
      <c r="AI225" s="3"/>
    </row>
    <row r="226" spans="1:35" ht="12" customHeight="1" x14ac:dyDescent="0.25">
      <c r="A226" s="6"/>
      <c r="B226" s="6"/>
      <c r="C226" s="86"/>
      <c r="D226" s="86"/>
      <c r="E226" s="67"/>
      <c r="F226" s="67"/>
      <c r="H226" s="3"/>
      <c r="AA226" s="22"/>
      <c r="AB226" s="18"/>
      <c r="AD226" s="18"/>
      <c r="AF226" s="49"/>
      <c r="AG226" s="55"/>
      <c r="AH226" s="3"/>
      <c r="AI226" s="3"/>
    </row>
    <row r="227" spans="1:35" ht="12" customHeight="1" x14ac:dyDescent="0.25">
      <c r="A227" s="85" t="s">
        <v>85</v>
      </c>
      <c r="B227" s="7">
        <v>3120</v>
      </c>
      <c r="C227" s="82">
        <f>SUM(C181:C225)</f>
        <v>0</v>
      </c>
      <c r="D227" s="82">
        <f>SUM(D181:D225)</f>
        <v>0</v>
      </c>
      <c r="E227" s="67"/>
      <c r="F227" s="67"/>
      <c r="H227" s="3"/>
      <c r="AA227" s="22">
        <f t="shared" si="19"/>
        <v>0</v>
      </c>
      <c r="AB227" s="18">
        <f t="shared" si="20"/>
        <v>2017</v>
      </c>
      <c r="AC227" s="39" t="s">
        <v>216</v>
      </c>
      <c r="AD227" s="50">
        <v>3120</v>
      </c>
      <c r="AE227" s="39" t="s">
        <v>156</v>
      </c>
      <c r="AF227" s="49">
        <f>C227</f>
        <v>0</v>
      </c>
      <c r="AG227" s="55">
        <f>D227</f>
        <v>0</v>
      </c>
      <c r="AH227" s="3"/>
      <c r="AI227" s="3"/>
    </row>
    <row r="228" spans="1:35" ht="12" customHeight="1" x14ac:dyDescent="0.25">
      <c r="A228" s="18"/>
      <c r="B228" s="18"/>
      <c r="C228" s="20"/>
      <c r="D228" s="20"/>
      <c r="E228" s="20"/>
      <c r="F228" s="20"/>
      <c r="H228" s="3"/>
      <c r="AA228" s="22"/>
      <c r="AB228" s="18"/>
      <c r="AD228" s="31"/>
      <c r="AF228" s="20"/>
    </row>
    <row r="229" spans="1:35" ht="12" customHeight="1" x14ac:dyDescent="0.25">
      <c r="A229" s="19" t="s">
        <v>188</v>
      </c>
      <c r="B229" s="19"/>
      <c r="C229" s="27"/>
      <c r="D229" s="27"/>
      <c r="E229" s="27"/>
      <c r="F229" s="27" t="s">
        <v>122</v>
      </c>
      <c r="H229" s="3"/>
      <c r="AA229" s="22"/>
      <c r="AB229" s="18"/>
      <c r="AD229" s="31"/>
      <c r="AF229" s="20"/>
    </row>
    <row r="230" spans="1:35" ht="12" customHeight="1" x14ac:dyDescent="0.25">
      <c r="A230" s="6"/>
      <c r="B230" s="6"/>
      <c r="C230" s="60"/>
      <c r="D230" s="60"/>
      <c r="E230" s="60"/>
      <c r="F230" s="60"/>
      <c r="H230" s="3"/>
      <c r="AA230" s="22"/>
      <c r="AB230" s="18"/>
      <c r="AD230" s="31"/>
      <c r="AF230" s="20"/>
    </row>
    <row r="231" spans="1:35" ht="12" customHeight="1" x14ac:dyDescent="0.25">
      <c r="A231" s="6"/>
      <c r="B231" s="6"/>
      <c r="C231" s="88" t="s">
        <v>87</v>
      </c>
      <c r="D231" s="88"/>
      <c r="E231" s="88"/>
      <c r="F231" s="88"/>
      <c r="H231" s="3"/>
      <c r="AA231" s="22"/>
      <c r="AB231" s="18"/>
      <c r="AD231" s="31"/>
      <c r="AF231" s="20"/>
    </row>
    <row r="232" spans="1:35" ht="12" customHeight="1" x14ac:dyDescent="0.25">
      <c r="A232" s="6"/>
      <c r="B232" s="6"/>
      <c r="C232" s="88" t="s">
        <v>88</v>
      </c>
      <c r="D232" s="88"/>
      <c r="E232" s="88"/>
      <c r="F232" s="88" t="s">
        <v>87</v>
      </c>
      <c r="H232" s="3"/>
      <c r="AA232" s="22"/>
      <c r="AB232" s="18"/>
      <c r="AD232" s="31"/>
      <c r="AF232" s="20"/>
    </row>
    <row r="233" spans="1:35" ht="12" customHeight="1" x14ac:dyDescent="0.25">
      <c r="A233" s="6"/>
      <c r="B233" s="6"/>
      <c r="C233" s="88" t="s">
        <v>89</v>
      </c>
      <c r="D233" s="88" t="s">
        <v>86</v>
      </c>
      <c r="E233" s="88" t="s">
        <v>90</v>
      </c>
      <c r="F233" s="88" t="s">
        <v>91</v>
      </c>
      <c r="H233" s="3"/>
      <c r="AA233" s="22"/>
      <c r="AB233" s="18"/>
      <c r="AD233" s="31"/>
      <c r="AF233" s="20"/>
    </row>
    <row r="234" spans="1:35" ht="12" customHeight="1" x14ac:dyDescent="0.25">
      <c r="A234" s="6"/>
      <c r="B234" s="6"/>
      <c r="C234" s="62">
        <v>1</v>
      </c>
      <c r="D234" s="62">
        <v>2</v>
      </c>
      <c r="E234" s="62">
        <v>3</v>
      </c>
      <c r="F234" s="62">
        <v>4</v>
      </c>
      <c r="H234" s="3"/>
      <c r="AA234" s="22"/>
      <c r="AB234" s="18"/>
      <c r="AD234" s="31"/>
      <c r="AF234" s="20"/>
    </row>
    <row r="235" spans="1:35" ht="12" customHeight="1" x14ac:dyDescent="0.25">
      <c r="A235" s="58" t="s">
        <v>139</v>
      </c>
      <c r="B235" s="6"/>
      <c r="C235" s="67"/>
      <c r="D235" s="67"/>
      <c r="E235" s="67"/>
      <c r="F235" s="67"/>
      <c r="H235" s="3"/>
      <c r="AA235" s="22"/>
      <c r="AB235" s="18"/>
      <c r="AD235" s="31"/>
      <c r="AF235" s="20"/>
    </row>
    <row r="236" spans="1:35" ht="12" customHeight="1" x14ac:dyDescent="0.25">
      <c r="A236" s="6" t="s">
        <v>127</v>
      </c>
      <c r="B236" s="6">
        <v>3210</v>
      </c>
      <c r="C236" s="96"/>
      <c r="D236" s="96"/>
      <c r="E236" s="96"/>
      <c r="F236" s="96">
        <f t="shared" ref="F236:F242" si="22">C236+D236-E236</f>
        <v>0</v>
      </c>
      <c r="H236" s="3"/>
      <c r="AA236" s="22">
        <f t="shared" si="19"/>
        <v>0</v>
      </c>
      <c r="AB236" s="18">
        <f t="shared" si="20"/>
        <v>2017</v>
      </c>
      <c r="AC236" s="39" t="s">
        <v>216</v>
      </c>
      <c r="AD236" s="30">
        <v>3210</v>
      </c>
      <c r="AE236" s="39" t="s">
        <v>157</v>
      </c>
      <c r="AF236" s="44">
        <f t="shared" ref="AF236" si="23">C236</f>
        <v>0</v>
      </c>
      <c r="AG236" s="48">
        <f t="shared" ref="AG236:AG237" si="24">D236</f>
        <v>0</v>
      </c>
      <c r="AH236" s="49">
        <f t="shared" ref="AH236:AH237" si="25">E236</f>
        <v>0</v>
      </c>
      <c r="AI236" s="55">
        <f t="shared" ref="AI236:AI237" si="26">F236</f>
        <v>0</v>
      </c>
    </row>
    <row r="237" spans="1:35" ht="12" customHeight="1" x14ac:dyDescent="0.25">
      <c r="A237" s="6" t="s">
        <v>175</v>
      </c>
      <c r="B237" s="6">
        <v>3219</v>
      </c>
      <c r="C237" s="93"/>
      <c r="D237" s="93"/>
      <c r="E237" s="93"/>
      <c r="F237" s="82">
        <f t="shared" si="22"/>
        <v>0</v>
      </c>
      <c r="H237" s="3"/>
      <c r="AA237" s="22">
        <f t="shared" si="19"/>
        <v>0</v>
      </c>
      <c r="AB237" s="18">
        <f t="shared" si="20"/>
        <v>2017</v>
      </c>
      <c r="AC237" s="39" t="s">
        <v>216</v>
      </c>
      <c r="AD237" s="30">
        <v>3219</v>
      </c>
      <c r="AE237" s="39" t="s">
        <v>157</v>
      </c>
      <c r="AF237" s="44">
        <f>C237</f>
        <v>0</v>
      </c>
      <c r="AG237" s="48">
        <f t="shared" si="24"/>
        <v>0</v>
      </c>
      <c r="AH237" s="49">
        <f t="shared" si="25"/>
        <v>0</v>
      </c>
      <c r="AI237" s="55">
        <f t="shared" si="26"/>
        <v>0</v>
      </c>
    </row>
    <row r="238" spans="1:35" ht="12" customHeight="1" x14ac:dyDescent="0.25">
      <c r="A238" s="6" t="s">
        <v>181</v>
      </c>
      <c r="B238" s="6">
        <v>3220</v>
      </c>
      <c r="C238" s="90"/>
      <c r="D238" s="90"/>
      <c r="E238" s="90"/>
      <c r="F238" s="82">
        <f t="shared" si="22"/>
        <v>0</v>
      </c>
      <c r="H238" s="3"/>
      <c r="AA238" s="22">
        <f t="shared" si="19"/>
        <v>0</v>
      </c>
      <c r="AB238" s="18">
        <f t="shared" si="20"/>
        <v>2017</v>
      </c>
      <c r="AC238" s="39" t="s">
        <v>216</v>
      </c>
      <c r="AD238" s="30">
        <v>3220</v>
      </c>
      <c r="AE238" s="39" t="s">
        <v>157</v>
      </c>
      <c r="AF238" s="44">
        <f t="shared" ref="AF238:AG242" si="27">C238</f>
        <v>0</v>
      </c>
      <c r="AG238" s="48">
        <f t="shared" si="27"/>
        <v>0</v>
      </c>
      <c r="AH238" s="49">
        <f t="shared" ref="AH238:AI242" si="28">E238</f>
        <v>0</v>
      </c>
      <c r="AI238" s="55">
        <f t="shared" si="28"/>
        <v>0</v>
      </c>
    </row>
    <row r="239" spans="1:35" ht="12" customHeight="1" x14ac:dyDescent="0.25">
      <c r="A239" s="6" t="s">
        <v>93</v>
      </c>
      <c r="B239" s="6">
        <v>3230</v>
      </c>
      <c r="C239" s="90"/>
      <c r="D239" s="90"/>
      <c r="E239" s="90"/>
      <c r="F239" s="82">
        <f t="shared" si="22"/>
        <v>0</v>
      </c>
      <c r="H239" s="3"/>
      <c r="AA239" s="22">
        <f t="shared" si="19"/>
        <v>0</v>
      </c>
      <c r="AB239" s="18">
        <f t="shared" si="20"/>
        <v>2017</v>
      </c>
      <c r="AC239" s="39" t="s">
        <v>216</v>
      </c>
      <c r="AD239" s="30">
        <v>3230</v>
      </c>
      <c r="AE239" s="39" t="s">
        <v>157</v>
      </c>
      <c r="AF239" s="44">
        <f t="shared" si="27"/>
        <v>0</v>
      </c>
      <c r="AG239" s="48">
        <f t="shared" si="27"/>
        <v>0</v>
      </c>
      <c r="AH239" s="49">
        <f t="shared" si="28"/>
        <v>0</v>
      </c>
      <c r="AI239" s="55">
        <f t="shared" si="28"/>
        <v>0</v>
      </c>
    </row>
    <row r="240" spans="1:35" ht="12" customHeight="1" x14ac:dyDescent="0.25">
      <c r="A240" s="6" t="s">
        <v>94</v>
      </c>
      <c r="B240" s="6">
        <v>3240</v>
      </c>
      <c r="C240" s="90"/>
      <c r="D240" s="90"/>
      <c r="E240" s="90"/>
      <c r="F240" s="82">
        <f t="shared" si="22"/>
        <v>0</v>
      </c>
      <c r="H240" s="3"/>
      <c r="AA240" s="22">
        <f t="shared" si="19"/>
        <v>0</v>
      </c>
      <c r="AB240" s="18">
        <f t="shared" si="20"/>
        <v>2017</v>
      </c>
      <c r="AC240" s="39" t="s">
        <v>216</v>
      </c>
      <c r="AD240" s="30">
        <v>3240</v>
      </c>
      <c r="AE240" s="39" t="s">
        <v>157</v>
      </c>
      <c r="AF240" s="44">
        <f t="shared" si="27"/>
        <v>0</v>
      </c>
      <c r="AG240" s="48">
        <f t="shared" si="27"/>
        <v>0</v>
      </c>
      <c r="AH240" s="49">
        <f t="shared" si="28"/>
        <v>0</v>
      </c>
      <c r="AI240" s="55">
        <f t="shared" si="28"/>
        <v>0</v>
      </c>
    </row>
    <row r="241" spans="1:35" ht="12" customHeight="1" x14ac:dyDescent="0.25">
      <c r="A241" s="6" t="s">
        <v>140</v>
      </c>
      <c r="B241" s="8">
        <v>3245</v>
      </c>
      <c r="C241" s="90"/>
      <c r="D241" s="90"/>
      <c r="E241" s="90"/>
      <c r="F241" s="82">
        <f t="shared" si="22"/>
        <v>0</v>
      </c>
      <c r="H241" s="3"/>
      <c r="AA241" s="22">
        <f t="shared" si="19"/>
        <v>0</v>
      </c>
      <c r="AB241" s="18">
        <f t="shared" si="20"/>
        <v>2017</v>
      </c>
      <c r="AC241" s="39" t="s">
        <v>216</v>
      </c>
      <c r="AD241" s="30">
        <v>3245</v>
      </c>
      <c r="AE241" s="39" t="s">
        <v>157</v>
      </c>
      <c r="AF241" s="44">
        <f t="shared" si="27"/>
        <v>0</v>
      </c>
      <c r="AG241" s="48">
        <f t="shared" si="27"/>
        <v>0</v>
      </c>
      <c r="AH241" s="49">
        <f t="shared" si="28"/>
        <v>0</v>
      </c>
      <c r="AI241" s="55">
        <f t="shared" si="28"/>
        <v>0</v>
      </c>
    </row>
    <row r="242" spans="1:35" ht="12" customHeight="1" x14ac:dyDescent="0.25">
      <c r="A242" s="6" t="s">
        <v>95</v>
      </c>
      <c r="B242" s="6">
        <v>3250</v>
      </c>
      <c r="C242" s="90"/>
      <c r="D242" s="90"/>
      <c r="E242" s="90"/>
      <c r="F242" s="82">
        <f t="shared" si="22"/>
        <v>0</v>
      </c>
      <c r="H242" s="3"/>
      <c r="AA242" s="22">
        <f t="shared" si="19"/>
        <v>0</v>
      </c>
      <c r="AB242" s="18">
        <f t="shared" si="20"/>
        <v>2017</v>
      </c>
      <c r="AC242" s="39" t="s">
        <v>216</v>
      </c>
      <c r="AD242" s="30">
        <v>3250</v>
      </c>
      <c r="AE242" s="39" t="s">
        <v>157</v>
      </c>
      <c r="AF242" s="44">
        <f t="shared" si="27"/>
        <v>0</v>
      </c>
      <c r="AG242" s="48">
        <f t="shared" si="27"/>
        <v>0</v>
      </c>
      <c r="AH242" s="49">
        <f t="shared" si="28"/>
        <v>0</v>
      </c>
      <c r="AI242" s="55">
        <f t="shared" si="28"/>
        <v>0</v>
      </c>
    </row>
    <row r="243" spans="1:35" ht="12" customHeight="1" x14ac:dyDescent="0.25">
      <c r="A243" s="6"/>
      <c r="B243" s="6"/>
      <c r="C243" s="86"/>
      <c r="D243" s="86"/>
      <c r="E243" s="86"/>
      <c r="F243" s="86"/>
      <c r="H243" s="3"/>
      <c r="AA243" s="22"/>
      <c r="AB243" s="18"/>
      <c r="AD243" s="30"/>
      <c r="AF243" s="44"/>
      <c r="AG243" s="48"/>
      <c r="AH243" s="49"/>
      <c r="AI243" s="55"/>
    </row>
    <row r="244" spans="1:35" ht="12" customHeight="1" x14ac:dyDescent="0.25">
      <c r="A244" s="70" t="s">
        <v>96</v>
      </c>
      <c r="B244" s="7">
        <v>3260</v>
      </c>
      <c r="C244" s="82">
        <f>SUM(C236:C242)</f>
        <v>0</v>
      </c>
      <c r="D244" s="82">
        <f>SUM(D236:D242)</f>
        <v>0</v>
      </c>
      <c r="E244" s="82">
        <f>SUM(E236:E242)</f>
        <v>0</v>
      </c>
      <c r="F244" s="82">
        <f>SUM(F236:F242)</f>
        <v>0</v>
      </c>
      <c r="H244" s="3"/>
      <c r="AA244" s="22">
        <f t="shared" si="19"/>
        <v>0</v>
      </c>
      <c r="AB244" s="18">
        <f t="shared" si="20"/>
        <v>2017</v>
      </c>
      <c r="AC244" s="39" t="s">
        <v>216</v>
      </c>
      <c r="AD244" s="31">
        <v>3260</v>
      </c>
      <c r="AE244" s="39" t="s">
        <v>157</v>
      </c>
      <c r="AF244" s="44">
        <f>C244</f>
        <v>0</v>
      </c>
      <c r="AG244" s="48">
        <f>D244</f>
        <v>0</v>
      </c>
      <c r="AH244" s="49">
        <f>E244</f>
        <v>0</v>
      </c>
      <c r="AI244" s="55">
        <f>F244</f>
        <v>0</v>
      </c>
    </row>
    <row r="245" spans="1:35" ht="12" customHeight="1" x14ac:dyDescent="0.25">
      <c r="A245" s="97"/>
      <c r="B245" s="98"/>
      <c r="C245" s="67"/>
      <c r="D245" s="67"/>
      <c r="E245" s="67"/>
      <c r="F245" s="67"/>
      <c r="H245" s="3"/>
      <c r="AA245" s="22"/>
      <c r="AB245" s="18"/>
      <c r="AD245" s="31"/>
      <c r="AF245" s="47"/>
      <c r="AG245" s="51"/>
      <c r="AH245" s="52"/>
      <c r="AI245" s="56"/>
    </row>
    <row r="246" spans="1:35" ht="12" customHeight="1" x14ac:dyDescent="0.25">
      <c r="A246" s="58" t="s">
        <v>128</v>
      </c>
      <c r="B246" s="8"/>
      <c r="C246" s="67"/>
      <c r="D246" s="67"/>
      <c r="E246" s="67"/>
      <c r="F246" s="67"/>
      <c r="H246" s="3"/>
      <c r="AA246" s="22"/>
      <c r="AB246" s="18"/>
      <c r="AD246" s="31"/>
      <c r="AF246" s="47"/>
      <c r="AG246" s="51"/>
      <c r="AH246" s="52"/>
      <c r="AI246" s="56"/>
    </row>
    <row r="247" spans="1:35" ht="12" customHeight="1" x14ac:dyDescent="0.25">
      <c r="A247" s="6" t="s">
        <v>127</v>
      </c>
      <c r="B247" s="6">
        <v>3280</v>
      </c>
      <c r="C247" s="96"/>
      <c r="D247" s="96"/>
      <c r="E247" s="96"/>
      <c r="F247" s="96">
        <f t="shared" ref="F247:F252" si="29">C247+D247-E247</f>
        <v>0</v>
      </c>
      <c r="H247" s="3"/>
      <c r="AA247" s="22">
        <f t="shared" si="19"/>
        <v>0</v>
      </c>
      <c r="AB247" s="18">
        <f t="shared" si="20"/>
        <v>2017</v>
      </c>
      <c r="AC247" s="39" t="s">
        <v>216</v>
      </c>
      <c r="AD247" s="30">
        <v>3280</v>
      </c>
      <c r="AE247" s="39" t="s">
        <v>157</v>
      </c>
      <c r="AF247" s="44">
        <f t="shared" ref="AF247:AF254" si="30">C247</f>
        <v>0</v>
      </c>
      <c r="AG247" s="48">
        <f t="shared" ref="AG247:AG254" si="31">D247</f>
        <v>0</v>
      </c>
      <c r="AH247" s="49">
        <f t="shared" ref="AH247:AH254" si="32">E247</f>
        <v>0</v>
      </c>
      <c r="AI247" s="55">
        <f t="shared" ref="AI247:AI254" si="33">F247</f>
        <v>0</v>
      </c>
    </row>
    <row r="248" spans="1:35" ht="12" customHeight="1" x14ac:dyDescent="0.25">
      <c r="A248" s="6" t="s">
        <v>92</v>
      </c>
      <c r="B248" s="6">
        <v>3290</v>
      </c>
      <c r="C248" s="90"/>
      <c r="D248" s="90"/>
      <c r="E248" s="90"/>
      <c r="F248" s="71">
        <f t="shared" si="29"/>
        <v>0</v>
      </c>
      <c r="H248" s="3"/>
      <c r="AA248" s="22">
        <f t="shared" si="19"/>
        <v>0</v>
      </c>
      <c r="AB248" s="18">
        <f t="shared" si="20"/>
        <v>2017</v>
      </c>
      <c r="AC248" s="39" t="s">
        <v>216</v>
      </c>
      <c r="AD248" s="30">
        <v>3290</v>
      </c>
      <c r="AE248" s="39" t="s">
        <v>157</v>
      </c>
      <c r="AF248" s="44">
        <f t="shared" si="30"/>
        <v>0</v>
      </c>
      <c r="AG248" s="48">
        <f t="shared" si="31"/>
        <v>0</v>
      </c>
      <c r="AH248" s="49">
        <f t="shared" si="32"/>
        <v>0</v>
      </c>
      <c r="AI248" s="55">
        <f t="shared" si="33"/>
        <v>0</v>
      </c>
    </row>
    <row r="249" spans="1:35" ht="12" customHeight="1" x14ac:dyDescent="0.25">
      <c r="A249" s="6" t="s">
        <v>93</v>
      </c>
      <c r="B249" s="6">
        <v>3300</v>
      </c>
      <c r="C249" s="90"/>
      <c r="D249" s="90"/>
      <c r="E249" s="90"/>
      <c r="F249" s="71">
        <f t="shared" si="29"/>
        <v>0</v>
      </c>
      <c r="H249" s="3"/>
      <c r="AA249" s="22">
        <f t="shared" si="19"/>
        <v>0</v>
      </c>
      <c r="AB249" s="18">
        <f t="shared" si="20"/>
        <v>2017</v>
      </c>
      <c r="AC249" s="39" t="s">
        <v>216</v>
      </c>
      <c r="AD249" s="30">
        <v>3300</v>
      </c>
      <c r="AE249" s="39" t="s">
        <v>157</v>
      </c>
      <c r="AF249" s="44">
        <f t="shared" si="30"/>
        <v>0</v>
      </c>
      <c r="AG249" s="48">
        <f t="shared" si="31"/>
        <v>0</v>
      </c>
      <c r="AH249" s="49">
        <f t="shared" si="32"/>
        <v>0</v>
      </c>
      <c r="AI249" s="55">
        <f t="shared" si="33"/>
        <v>0</v>
      </c>
    </row>
    <row r="250" spans="1:35" ht="12" customHeight="1" x14ac:dyDescent="0.25">
      <c r="A250" s="6" t="s">
        <v>94</v>
      </c>
      <c r="B250" s="6">
        <v>3310</v>
      </c>
      <c r="C250" s="90"/>
      <c r="D250" s="90"/>
      <c r="E250" s="90"/>
      <c r="F250" s="71">
        <f t="shared" si="29"/>
        <v>0</v>
      </c>
      <c r="H250" s="3"/>
      <c r="AA250" s="22">
        <f t="shared" si="19"/>
        <v>0</v>
      </c>
      <c r="AB250" s="18">
        <f t="shared" si="20"/>
        <v>2017</v>
      </c>
      <c r="AC250" s="39" t="s">
        <v>216</v>
      </c>
      <c r="AD250" s="30">
        <v>3310</v>
      </c>
      <c r="AE250" s="39" t="s">
        <v>157</v>
      </c>
      <c r="AF250" s="44">
        <f t="shared" si="30"/>
        <v>0</v>
      </c>
      <c r="AG250" s="48">
        <f t="shared" si="31"/>
        <v>0</v>
      </c>
      <c r="AH250" s="49">
        <f t="shared" si="32"/>
        <v>0</v>
      </c>
      <c r="AI250" s="55">
        <f t="shared" si="33"/>
        <v>0</v>
      </c>
    </row>
    <row r="251" spans="1:35" ht="12" customHeight="1" x14ac:dyDescent="0.25">
      <c r="A251" s="6" t="s">
        <v>183</v>
      </c>
      <c r="B251" s="8">
        <v>3315</v>
      </c>
      <c r="C251" s="90"/>
      <c r="D251" s="90"/>
      <c r="E251" s="90"/>
      <c r="F251" s="71">
        <f t="shared" si="29"/>
        <v>0</v>
      </c>
      <c r="H251" s="3"/>
      <c r="AA251" s="22">
        <f t="shared" si="19"/>
        <v>0</v>
      </c>
      <c r="AB251" s="18">
        <f t="shared" si="20"/>
        <v>2017</v>
      </c>
      <c r="AC251" s="39" t="s">
        <v>216</v>
      </c>
      <c r="AD251" s="30">
        <v>3315</v>
      </c>
      <c r="AE251" s="39" t="s">
        <v>157</v>
      </c>
      <c r="AF251" s="44">
        <f t="shared" si="30"/>
        <v>0</v>
      </c>
      <c r="AG251" s="48">
        <f t="shared" si="31"/>
        <v>0</v>
      </c>
      <c r="AH251" s="49">
        <f t="shared" si="32"/>
        <v>0</v>
      </c>
      <c r="AI251" s="55">
        <f t="shared" si="33"/>
        <v>0</v>
      </c>
    </row>
    <row r="252" spans="1:35" ht="13.2" x14ac:dyDescent="0.25">
      <c r="A252" s="6" t="s">
        <v>95</v>
      </c>
      <c r="B252" s="6">
        <v>3320</v>
      </c>
      <c r="C252" s="90"/>
      <c r="D252" s="90"/>
      <c r="E252" s="90"/>
      <c r="F252" s="71">
        <f t="shared" si="29"/>
        <v>0</v>
      </c>
      <c r="H252" s="3"/>
      <c r="AA252" s="22">
        <f t="shared" si="19"/>
        <v>0</v>
      </c>
      <c r="AB252" s="18">
        <f t="shared" si="20"/>
        <v>2017</v>
      </c>
      <c r="AC252" s="39" t="s">
        <v>216</v>
      </c>
      <c r="AD252" s="30">
        <v>3320</v>
      </c>
      <c r="AE252" s="39" t="s">
        <v>157</v>
      </c>
      <c r="AF252" s="44">
        <f t="shared" si="30"/>
        <v>0</v>
      </c>
      <c r="AG252" s="48">
        <f t="shared" si="31"/>
        <v>0</v>
      </c>
      <c r="AH252" s="49">
        <f t="shared" si="32"/>
        <v>0</v>
      </c>
      <c r="AI252" s="55">
        <f t="shared" si="33"/>
        <v>0</v>
      </c>
    </row>
    <row r="253" spans="1:35" ht="12" customHeight="1" x14ac:dyDescent="0.25">
      <c r="A253" s="6"/>
      <c r="B253" s="6"/>
      <c r="C253" s="66"/>
      <c r="D253" s="66"/>
      <c r="E253" s="66"/>
      <c r="F253" s="66"/>
      <c r="H253" s="3"/>
      <c r="AA253" s="22"/>
      <c r="AB253" s="18"/>
      <c r="AD253" s="30"/>
      <c r="AF253" s="44"/>
      <c r="AG253" s="48"/>
      <c r="AH253" s="49"/>
      <c r="AI253" s="55"/>
    </row>
    <row r="254" spans="1:35" ht="12" customHeight="1" x14ac:dyDescent="0.25">
      <c r="A254" s="70" t="s">
        <v>129</v>
      </c>
      <c r="B254" s="7">
        <v>3330</v>
      </c>
      <c r="C254" s="71">
        <f>SUM(C247:C252)</f>
        <v>0</v>
      </c>
      <c r="D254" s="71">
        <f>SUM(D247:D252)</f>
        <v>0</v>
      </c>
      <c r="E254" s="71">
        <f>SUM(E247:E252)</f>
        <v>0</v>
      </c>
      <c r="F254" s="71">
        <f>SUM(F247:F252)</f>
        <v>0</v>
      </c>
      <c r="H254" s="3"/>
      <c r="AA254" s="22">
        <f t="shared" si="19"/>
        <v>0</v>
      </c>
      <c r="AB254" s="18">
        <f t="shared" si="20"/>
        <v>2017</v>
      </c>
      <c r="AC254" s="39" t="s">
        <v>216</v>
      </c>
      <c r="AD254" s="31">
        <v>3330</v>
      </c>
      <c r="AE254" s="39" t="s">
        <v>157</v>
      </c>
      <c r="AF254" s="44">
        <f t="shared" si="30"/>
        <v>0</v>
      </c>
      <c r="AG254" s="48">
        <f t="shared" si="31"/>
        <v>0</v>
      </c>
      <c r="AH254" s="49">
        <f t="shared" si="32"/>
        <v>0</v>
      </c>
      <c r="AI254" s="55">
        <f t="shared" si="33"/>
        <v>0</v>
      </c>
    </row>
    <row r="255" spans="1:35" ht="12" customHeight="1" x14ac:dyDescent="0.25">
      <c r="A255" s="99"/>
      <c r="B255" s="8"/>
      <c r="C255" s="66"/>
      <c r="D255" s="66"/>
      <c r="E255" s="66"/>
      <c r="F255" s="66"/>
      <c r="H255" s="3"/>
      <c r="AA255" s="22"/>
      <c r="AB255" s="18"/>
      <c r="AD255" s="30"/>
      <c r="AF255" s="44"/>
      <c r="AG255" s="48"/>
      <c r="AH255" s="49"/>
      <c r="AI255" s="55"/>
    </row>
    <row r="256" spans="1:35" ht="12" customHeight="1" x14ac:dyDescent="0.25">
      <c r="A256" s="70" t="s">
        <v>130</v>
      </c>
      <c r="B256" s="7">
        <v>3340</v>
      </c>
      <c r="C256" s="71">
        <f>C244-C254</f>
        <v>0</v>
      </c>
      <c r="D256" s="100"/>
      <c r="E256" s="101"/>
      <c r="F256" s="71">
        <f>F244-F254</f>
        <v>0</v>
      </c>
      <c r="H256" s="3"/>
      <c r="AA256" s="22">
        <f t="shared" si="19"/>
        <v>0</v>
      </c>
      <c r="AB256" s="18">
        <f t="shared" si="20"/>
        <v>2017</v>
      </c>
      <c r="AC256" s="39" t="s">
        <v>216</v>
      </c>
      <c r="AD256" s="30">
        <v>3340</v>
      </c>
      <c r="AE256" s="39" t="s">
        <v>157</v>
      </c>
      <c r="AF256" s="44">
        <f>C256</f>
        <v>0</v>
      </c>
      <c r="AG256" s="48">
        <f>D256</f>
        <v>0</v>
      </c>
      <c r="AH256" s="49">
        <f>E256</f>
        <v>0</v>
      </c>
      <c r="AI256" s="55">
        <f>F256</f>
        <v>0</v>
      </c>
    </row>
    <row r="257" spans="1:35" ht="12" customHeight="1" x14ac:dyDescent="0.25">
      <c r="A257" s="99"/>
      <c r="B257" s="8"/>
      <c r="C257" s="66"/>
      <c r="D257" s="66"/>
      <c r="E257" s="66"/>
      <c r="F257" s="66"/>
      <c r="H257" s="3"/>
      <c r="AA257" s="22"/>
      <c r="AB257" s="18"/>
      <c r="AD257" s="18"/>
      <c r="AF257" s="44"/>
      <c r="AG257" s="48"/>
      <c r="AH257" s="49"/>
      <c r="AI257" s="55"/>
    </row>
    <row r="258" spans="1:35" ht="12" customHeight="1" x14ac:dyDescent="0.25">
      <c r="A258" s="70" t="s">
        <v>182</v>
      </c>
      <c r="B258" s="7">
        <v>3350</v>
      </c>
      <c r="C258" s="96"/>
      <c r="D258" s="100"/>
      <c r="E258" s="101"/>
      <c r="F258" s="96"/>
      <c r="H258" s="3"/>
      <c r="AA258" s="22">
        <f t="shared" si="19"/>
        <v>0</v>
      </c>
      <c r="AB258" s="18">
        <f t="shared" si="20"/>
        <v>2017</v>
      </c>
      <c r="AC258" s="39" t="s">
        <v>216</v>
      </c>
      <c r="AD258" s="31">
        <v>3350</v>
      </c>
      <c r="AE258" s="39" t="s">
        <v>157</v>
      </c>
      <c r="AF258" s="44">
        <f>C258</f>
        <v>0</v>
      </c>
      <c r="AG258" s="48">
        <f>D258</f>
        <v>0</v>
      </c>
      <c r="AH258" s="49">
        <f>E258</f>
        <v>0</v>
      </c>
      <c r="AI258" s="55">
        <f>F258</f>
        <v>0</v>
      </c>
    </row>
    <row r="259" spans="1:35" ht="12" customHeight="1" x14ac:dyDescent="0.25">
      <c r="A259" s="99"/>
      <c r="B259" s="7"/>
      <c r="C259" s="66"/>
      <c r="D259" s="66"/>
      <c r="E259" s="66"/>
      <c r="F259" s="66"/>
      <c r="H259" s="3"/>
      <c r="AA259" s="22"/>
      <c r="AB259" s="18"/>
      <c r="AD259" s="31"/>
      <c r="AF259" s="44"/>
      <c r="AG259" s="48"/>
      <c r="AH259" s="49"/>
      <c r="AI259" s="55"/>
    </row>
    <row r="260" spans="1:35" ht="12" customHeight="1" x14ac:dyDescent="0.25">
      <c r="A260" s="70" t="s">
        <v>146</v>
      </c>
      <c r="B260" s="7">
        <v>3400</v>
      </c>
      <c r="C260" s="71">
        <f>C256-C258</f>
        <v>0</v>
      </c>
      <c r="D260" s="100"/>
      <c r="E260" s="101"/>
      <c r="F260" s="71">
        <f>F256-F258</f>
        <v>0</v>
      </c>
      <c r="H260" s="3"/>
      <c r="AA260" s="22">
        <f t="shared" si="19"/>
        <v>0</v>
      </c>
      <c r="AB260" s="18">
        <f t="shared" si="20"/>
        <v>2017</v>
      </c>
      <c r="AC260" s="39" t="s">
        <v>216</v>
      </c>
      <c r="AD260" s="31">
        <v>3400</v>
      </c>
      <c r="AE260" s="39" t="s">
        <v>157</v>
      </c>
      <c r="AF260" s="44">
        <f>C260</f>
        <v>0</v>
      </c>
      <c r="AG260" s="48">
        <f>D260</f>
        <v>0</v>
      </c>
      <c r="AH260" s="49">
        <f>E260</f>
        <v>0</v>
      </c>
      <c r="AI260" s="55">
        <f>F260</f>
        <v>0</v>
      </c>
    </row>
    <row r="261" spans="1:35" ht="12" customHeight="1" x14ac:dyDescent="0.25">
      <c r="A261" s="18" t="s">
        <v>0</v>
      </c>
      <c r="B261" s="18"/>
      <c r="C261" s="24"/>
      <c r="D261" s="24"/>
      <c r="E261" s="24"/>
      <c r="F261" s="24"/>
      <c r="H261" s="3"/>
      <c r="AA261" s="22"/>
      <c r="AB261" s="18"/>
      <c r="AD261" s="31"/>
      <c r="AF261" s="30"/>
      <c r="AG261" s="30"/>
      <c r="AH261" s="30"/>
      <c r="AI261" s="30"/>
    </row>
    <row r="262" spans="1:35" ht="11.25" customHeight="1" x14ac:dyDescent="0.25">
      <c r="A262" s="19" t="s">
        <v>97</v>
      </c>
      <c r="B262" s="19"/>
      <c r="C262" s="26"/>
      <c r="D262" s="26"/>
      <c r="E262" s="26" t="s">
        <v>123</v>
      </c>
      <c r="F262" s="26"/>
      <c r="H262" s="3"/>
      <c r="AA262" s="22"/>
      <c r="AB262" s="18"/>
      <c r="AD262" s="31"/>
      <c r="AF262" s="30"/>
      <c r="AG262" s="30"/>
      <c r="AH262" s="30"/>
      <c r="AI262" s="30"/>
    </row>
    <row r="263" spans="1:35" ht="22.5" customHeight="1" x14ac:dyDescent="0.25">
      <c r="A263" s="6"/>
      <c r="B263" s="6"/>
      <c r="C263" s="72"/>
      <c r="D263" s="72"/>
      <c r="E263" s="72"/>
      <c r="F263" s="72"/>
      <c r="H263" s="3"/>
      <c r="AA263" s="22"/>
      <c r="AB263" s="18"/>
      <c r="AD263" s="31"/>
      <c r="AF263" s="30"/>
      <c r="AG263" s="30"/>
      <c r="AH263" s="30"/>
      <c r="AI263" s="30"/>
    </row>
    <row r="264" spans="1:35" ht="21" x14ac:dyDescent="0.25">
      <c r="A264" s="6"/>
      <c r="B264" s="6"/>
      <c r="C264" s="102" t="s">
        <v>152</v>
      </c>
      <c r="D264" s="102" t="s">
        <v>186</v>
      </c>
      <c r="E264" s="81" t="s">
        <v>2</v>
      </c>
      <c r="F264" s="103"/>
      <c r="H264" s="3"/>
      <c r="AA264" s="22"/>
      <c r="AB264" s="18"/>
      <c r="AD264" s="31"/>
      <c r="AF264" s="30"/>
      <c r="AG264" s="30"/>
      <c r="AH264" s="30"/>
      <c r="AI264" s="30"/>
    </row>
    <row r="265" spans="1:35" ht="12" customHeight="1" x14ac:dyDescent="0.25">
      <c r="A265" s="6"/>
      <c r="B265" s="6"/>
      <c r="C265" s="92">
        <v>1</v>
      </c>
      <c r="D265" s="92">
        <v>2</v>
      </c>
      <c r="E265" s="62">
        <v>3</v>
      </c>
      <c r="F265" s="103"/>
      <c r="H265" s="3"/>
      <c r="AA265" s="22"/>
      <c r="AB265" s="18"/>
      <c r="AD265" s="31"/>
      <c r="AF265" s="30"/>
      <c r="AG265" s="30"/>
      <c r="AH265" s="30"/>
      <c r="AI265" s="30"/>
    </row>
    <row r="266" spans="1:35" ht="12" customHeight="1" x14ac:dyDescent="0.25">
      <c r="A266" s="58" t="s">
        <v>98</v>
      </c>
      <c r="B266" s="8">
        <v>3405</v>
      </c>
      <c r="C266" s="104"/>
      <c r="D266" s="104"/>
      <c r="E266" s="104"/>
      <c r="F266" s="72"/>
      <c r="H266" s="3"/>
      <c r="AA266" s="22"/>
      <c r="AB266" s="18"/>
      <c r="AC266" s="39" t="s">
        <v>216</v>
      </c>
      <c r="AD266" s="30">
        <v>3405</v>
      </c>
      <c r="AE266" s="39" t="s">
        <v>158</v>
      </c>
      <c r="AF266" s="44"/>
      <c r="AG266" s="48"/>
      <c r="AH266" s="49"/>
      <c r="AI266" s="30"/>
    </row>
    <row r="267" spans="1:35" ht="12" customHeight="1" x14ac:dyDescent="0.25">
      <c r="A267" s="6" t="s">
        <v>99</v>
      </c>
      <c r="B267" s="6">
        <v>3430</v>
      </c>
      <c r="C267" s="96"/>
      <c r="D267" s="96"/>
      <c r="E267" s="71">
        <f>SUM(C267:D267)</f>
        <v>0</v>
      </c>
      <c r="F267" s="72"/>
      <c r="H267" s="3"/>
      <c r="AA267" s="22">
        <f t="shared" ref="AA267:AA302" si="34">$AA$1</f>
        <v>0</v>
      </c>
      <c r="AB267" s="18">
        <f t="shared" ref="AB267:AB302" si="35">$AB$1</f>
        <v>2017</v>
      </c>
      <c r="AC267" s="39" t="s">
        <v>216</v>
      </c>
      <c r="AD267" s="18">
        <v>3430</v>
      </c>
      <c r="AE267" s="39" t="s">
        <v>158</v>
      </c>
      <c r="AF267" s="44">
        <f t="shared" ref="AF267:AF270" si="36">C267</f>
        <v>0</v>
      </c>
      <c r="AG267" s="48">
        <f t="shared" ref="AG267:AG270" si="37">D267</f>
        <v>0</v>
      </c>
      <c r="AH267" s="49">
        <f t="shared" ref="AH267:AH270" si="38">E267</f>
        <v>0</v>
      </c>
      <c r="AI267" s="30"/>
    </row>
    <row r="268" spans="1:35" ht="12" customHeight="1" x14ac:dyDescent="0.25">
      <c r="A268" s="6" t="s">
        <v>64</v>
      </c>
      <c r="B268" s="6">
        <v>3440</v>
      </c>
      <c r="C268" s="93"/>
      <c r="D268" s="93"/>
      <c r="E268" s="71">
        <f>SUM(C268:D268)</f>
        <v>0</v>
      </c>
      <c r="F268" s="72"/>
      <c r="H268" s="3"/>
      <c r="AA268" s="22">
        <f t="shared" si="34"/>
        <v>0</v>
      </c>
      <c r="AB268" s="18">
        <f t="shared" si="35"/>
        <v>2017</v>
      </c>
      <c r="AC268" s="39" t="s">
        <v>216</v>
      </c>
      <c r="AD268" s="18">
        <v>3440</v>
      </c>
      <c r="AE268" s="39" t="s">
        <v>158</v>
      </c>
      <c r="AF268" s="44">
        <f t="shared" si="36"/>
        <v>0</v>
      </c>
      <c r="AG268" s="48">
        <f t="shared" si="37"/>
        <v>0</v>
      </c>
      <c r="AH268" s="49">
        <f t="shared" si="38"/>
        <v>0</v>
      </c>
      <c r="AI268" s="30"/>
    </row>
    <row r="269" spans="1:35" ht="12" customHeight="1" x14ac:dyDescent="0.25">
      <c r="A269" s="6"/>
      <c r="B269" s="6"/>
      <c r="C269" s="67"/>
      <c r="D269" s="67"/>
      <c r="E269" s="67"/>
      <c r="F269" s="72"/>
      <c r="H269" s="3"/>
      <c r="AA269" s="22"/>
      <c r="AB269" s="18"/>
      <c r="AD269" s="18"/>
      <c r="AF269" s="44"/>
      <c r="AG269" s="48"/>
      <c r="AH269" s="49"/>
      <c r="AI269" s="30"/>
    </row>
    <row r="270" spans="1:35" ht="12" customHeight="1" x14ac:dyDescent="0.25">
      <c r="A270" s="70" t="s">
        <v>100</v>
      </c>
      <c r="B270" s="7">
        <v>3450</v>
      </c>
      <c r="C270" s="71">
        <f>SUM(C267:C268)</f>
        <v>0</v>
      </c>
      <c r="D270" s="71">
        <f>SUM(D267:D268)</f>
        <v>0</v>
      </c>
      <c r="E270" s="71">
        <f>SUM(E267:E268)</f>
        <v>0</v>
      </c>
      <c r="F270" s="60"/>
      <c r="H270" s="3"/>
      <c r="AA270" s="22">
        <f t="shared" si="34"/>
        <v>0</v>
      </c>
      <c r="AB270" s="18">
        <f t="shared" si="35"/>
        <v>2017</v>
      </c>
      <c r="AC270" s="39" t="s">
        <v>216</v>
      </c>
      <c r="AD270" s="31">
        <v>3450</v>
      </c>
      <c r="AE270" s="39" t="s">
        <v>158</v>
      </c>
      <c r="AF270" s="44">
        <f t="shared" si="36"/>
        <v>0</v>
      </c>
      <c r="AG270" s="48">
        <f t="shared" si="37"/>
        <v>0</v>
      </c>
      <c r="AH270" s="49">
        <f t="shared" si="38"/>
        <v>0</v>
      </c>
      <c r="AI270" s="30"/>
    </row>
    <row r="271" spans="1:35" ht="12" customHeight="1" x14ac:dyDescent="0.25">
      <c r="A271" s="97"/>
      <c r="B271" s="98"/>
      <c r="C271" s="72"/>
      <c r="D271" s="72"/>
      <c r="E271" s="72"/>
      <c r="F271" s="72"/>
      <c r="H271" s="3"/>
      <c r="AA271" s="22"/>
      <c r="AB271" s="18"/>
      <c r="AD271" s="31"/>
      <c r="AF271" s="35"/>
      <c r="AG271" s="35"/>
      <c r="AH271" s="35"/>
      <c r="AI271" s="30"/>
    </row>
    <row r="272" spans="1:35" ht="12" customHeight="1" x14ac:dyDescent="0.25">
      <c r="A272" s="97"/>
      <c r="B272" s="98"/>
      <c r="C272" s="72"/>
      <c r="D272" s="72"/>
      <c r="E272" s="72"/>
      <c r="F272" s="72"/>
      <c r="H272" s="3"/>
      <c r="AA272" s="22"/>
      <c r="AB272" s="18"/>
      <c r="AD272" s="31"/>
      <c r="AF272" s="35"/>
      <c r="AG272" s="35"/>
      <c r="AH272" s="35"/>
      <c r="AI272" s="30"/>
    </row>
    <row r="273" spans="1:35" ht="12" customHeight="1" x14ac:dyDescent="0.25">
      <c r="A273" s="19" t="s">
        <v>101</v>
      </c>
      <c r="B273" s="19"/>
      <c r="C273" s="26"/>
      <c r="D273" s="26"/>
      <c r="E273" s="26" t="s">
        <v>124</v>
      </c>
      <c r="F273" s="24"/>
      <c r="H273" s="3"/>
      <c r="AA273" s="22"/>
      <c r="AB273" s="18"/>
      <c r="AD273" s="31"/>
      <c r="AF273" s="35"/>
      <c r="AG273" s="35"/>
      <c r="AH273" s="35"/>
      <c r="AI273" s="30"/>
    </row>
    <row r="274" spans="1:35" ht="24" customHeight="1" x14ac:dyDescent="0.25">
      <c r="A274" s="6"/>
      <c r="B274" s="6"/>
      <c r="C274" s="72"/>
      <c r="D274" s="72"/>
      <c r="E274" s="72"/>
      <c r="F274" s="72"/>
      <c r="H274" s="3"/>
      <c r="AA274" s="22"/>
      <c r="AB274" s="18"/>
      <c r="AD274" s="31"/>
      <c r="AF274" s="35"/>
      <c r="AG274" s="35"/>
      <c r="AH274" s="35"/>
      <c r="AI274" s="30"/>
    </row>
    <row r="275" spans="1:35" ht="21" x14ac:dyDescent="0.25">
      <c r="A275" s="6"/>
      <c r="B275" s="6"/>
      <c r="C275" s="102" t="s">
        <v>152</v>
      </c>
      <c r="D275" s="102" t="s">
        <v>187</v>
      </c>
      <c r="E275" s="81" t="s">
        <v>2</v>
      </c>
      <c r="F275" s="72"/>
      <c r="H275" s="3"/>
      <c r="AA275" s="22"/>
      <c r="AB275" s="18"/>
      <c r="AD275" s="31"/>
      <c r="AF275" s="35"/>
      <c r="AG275" s="35"/>
      <c r="AH275" s="35"/>
      <c r="AI275" s="30"/>
    </row>
    <row r="276" spans="1:35" ht="12" customHeight="1" x14ac:dyDescent="0.25">
      <c r="A276" s="6"/>
      <c r="B276" s="6"/>
      <c r="C276" s="92">
        <v>1</v>
      </c>
      <c r="D276" s="92">
        <v>2</v>
      </c>
      <c r="E276" s="62">
        <v>3</v>
      </c>
      <c r="F276" s="72"/>
      <c r="H276" s="3"/>
      <c r="AA276" s="22"/>
      <c r="AB276" s="18"/>
      <c r="AD276" s="31"/>
      <c r="AF276" s="35"/>
      <c r="AG276" s="35"/>
      <c r="AH276" s="35"/>
      <c r="AI276" s="30"/>
    </row>
    <row r="277" spans="1:35" ht="12" customHeight="1" x14ac:dyDescent="0.25">
      <c r="A277" s="6" t="s">
        <v>120</v>
      </c>
      <c r="B277" s="8">
        <v>3500</v>
      </c>
      <c r="C277" s="96"/>
      <c r="D277" s="96"/>
      <c r="E277" s="71">
        <f>SUM(C277:D277)</f>
        <v>0</v>
      </c>
      <c r="F277" s="72"/>
      <c r="H277" s="3"/>
      <c r="AA277" s="22">
        <f t="shared" si="34"/>
        <v>0</v>
      </c>
      <c r="AB277" s="18">
        <f t="shared" si="35"/>
        <v>2017</v>
      </c>
      <c r="AC277" s="39" t="s">
        <v>216</v>
      </c>
      <c r="AD277" s="30">
        <v>3500</v>
      </c>
      <c r="AE277" s="39" t="s">
        <v>159</v>
      </c>
      <c r="AF277" s="44">
        <f>C277</f>
        <v>0</v>
      </c>
      <c r="AG277" s="48">
        <f>D277</f>
        <v>0</v>
      </c>
      <c r="AH277" s="49">
        <f t="shared" ref="AH277:AH278" si="39">E277</f>
        <v>0</v>
      </c>
      <c r="AI277" s="30"/>
    </row>
    <row r="278" spans="1:35" ht="12" customHeight="1" x14ac:dyDescent="0.25">
      <c r="A278" s="6" t="s">
        <v>102</v>
      </c>
      <c r="B278" s="8">
        <v>3610</v>
      </c>
      <c r="C278" s="93"/>
      <c r="D278" s="93"/>
      <c r="E278" s="71">
        <f>SUM(C278:D278)</f>
        <v>0</v>
      </c>
      <c r="F278" s="72"/>
      <c r="H278" s="3"/>
      <c r="AA278" s="22">
        <f t="shared" si="34"/>
        <v>0</v>
      </c>
      <c r="AB278" s="18">
        <f t="shared" si="35"/>
        <v>2017</v>
      </c>
      <c r="AC278" s="39" t="s">
        <v>216</v>
      </c>
      <c r="AD278" s="30">
        <v>3610</v>
      </c>
      <c r="AE278" s="39" t="s">
        <v>159</v>
      </c>
      <c r="AF278" s="44">
        <f>C278</f>
        <v>0</v>
      </c>
      <c r="AG278" s="48">
        <f>D278</f>
        <v>0</v>
      </c>
      <c r="AH278" s="49">
        <f t="shared" si="39"/>
        <v>0</v>
      </c>
    </row>
    <row r="279" spans="1:35" ht="12" customHeight="1" x14ac:dyDescent="0.25">
      <c r="A279" s="6"/>
      <c r="B279" s="8"/>
      <c r="C279" s="67"/>
      <c r="D279" s="67"/>
      <c r="E279" s="67"/>
      <c r="F279" s="72"/>
      <c r="H279" s="3"/>
      <c r="AA279" s="22"/>
      <c r="AB279" s="18"/>
      <c r="AD279" s="30"/>
      <c r="AF279" s="44"/>
      <c r="AG279" s="48"/>
      <c r="AH279" s="49"/>
    </row>
    <row r="280" spans="1:35" ht="12" customHeight="1" x14ac:dyDescent="0.25">
      <c r="A280" s="70" t="s">
        <v>100</v>
      </c>
      <c r="B280" s="7">
        <v>3620</v>
      </c>
      <c r="C280" s="71">
        <f>SUM(C277:C278)</f>
        <v>0</v>
      </c>
      <c r="D280" s="71">
        <f>SUM(D277:D278)</f>
        <v>0</v>
      </c>
      <c r="E280" s="71">
        <f>SUM(E277:E278)</f>
        <v>0</v>
      </c>
      <c r="F280" s="60"/>
      <c r="H280" s="3"/>
      <c r="AA280" s="22">
        <f t="shared" si="34"/>
        <v>0</v>
      </c>
      <c r="AB280" s="18">
        <f t="shared" si="35"/>
        <v>2017</v>
      </c>
      <c r="AC280" s="39" t="s">
        <v>216</v>
      </c>
      <c r="AD280" s="31">
        <v>3620</v>
      </c>
      <c r="AE280" s="39" t="s">
        <v>159</v>
      </c>
      <c r="AF280" s="44">
        <f>C280</f>
        <v>0</v>
      </c>
      <c r="AG280" s="48">
        <f>D280</f>
        <v>0</v>
      </c>
      <c r="AH280" s="49">
        <f>E280</f>
        <v>0</v>
      </c>
    </row>
    <row r="281" spans="1:35" ht="12" customHeight="1" x14ac:dyDescent="0.25">
      <c r="A281" s="97"/>
      <c r="B281" s="6"/>
      <c r="C281" s="72"/>
      <c r="D281" s="72"/>
      <c r="E281" s="72"/>
      <c r="F281" s="60"/>
      <c r="H281" s="3"/>
      <c r="AA281" s="22"/>
      <c r="AB281" s="18"/>
      <c r="AD281" s="31"/>
    </row>
    <row r="282" spans="1:35" ht="24" customHeight="1" x14ac:dyDescent="0.25">
      <c r="A282" s="19" t="s">
        <v>103</v>
      </c>
      <c r="B282" s="19"/>
      <c r="C282" s="27"/>
      <c r="D282" s="27"/>
      <c r="E282" s="27" t="s">
        <v>125</v>
      </c>
      <c r="F282" s="27"/>
      <c r="H282" s="3"/>
      <c r="AA282" s="22"/>
      <c r="AB282" s="18"/>
      <c r="AD282" s="31"/>
    </row>
    <row r="283" spans="1:35" ht="21" x14ac:dyDescent="0.25">
      <c r="A283" s="6"/>
      <c r="B283" s="6"/>
      <c r="C283" s="102" t="s">
        <v>152</v>
      </c>
      <c r="D283" s="102" t="s">
        <v>187</v>
      </c>
      <c r="E283" s="61" t="s">
        <v>2</v>
      </c>
      <c r="F283" s="60"/>
      <c r="H283" s="3"/>
      <c r="AA283" s="22"/>
      <c r="AB283" s="18"/>
      <c r="AD283" s="31"/>
    </row>
    <row r="284" spans="1:35" ht="12" customHeight="1" x14ac:dyDescent="0.25">
      <c r="A284" s="6"/>
      <c r="B284" s="6"/>
      <c r="C284" s="92">
        <v>1</v>
      </c>
      <c r="D284" s="92">
        <v>2</v>
      </c>
      <c r="E284" s="62">
        <v>3</v>
      </c>
      <c r="F284" s="60"/>
      <c r="H284" s="3"/>
      <c r="AA284" s="22"/>
      <c r="AB284" s="18"/>
      <c r="AD284" s="31"/>
    </row>
    <row r="285" spans="1:35" ht="12" customHeight="1" x14ac:dyDescent="0.25">
      <c r="A285" s="58" t="s">
        <v>104</v>
      </c>
      <c r="B285" s="6">
        <v>3700</v>
      </c>
      <c r="C285" s="104"/>
      <c r="D285" s="104"/>
      <c r="E285" s="104"/>
      <c r="F285" s="60"/>
      <c r="H285" s="3"/>
      <c r="AA285" s="22"/>
      <c r="AB285" s="18"/>
      <c r="AC285" s="39" t="s">
        <v>216</v>
      </c>
      <c r="AD285" s="18">
        <v>3700</v>
      </c>
      <c r="AE285" s="39" t="s">
        <v>160</v>
      </c>
      <c r="AF285" s="44"/>
      <c r="AG285" s="48"/>
      <c r="AH285" s="49"/>
    </row>
    <row r="286" spans="1:35" ht="12" customHeight="1" x14ac:dyDescent="0.25">
      <c r="A286" s="6" t="s">
        <v>105</v>
      </c>
      <c r="B286" s="6">
        <v>3710</v>
      </c>
      <c r="C286" s="96"/>
      <c r="D286" s="96"/>
      <c r="E286" s="71">
        <f t="shared" ref="E286:E291" si="40">SUM(C286:D286)</f>
        <v>0</v>
      </c>
      <c r="F286" s="60"/>
      <c r="H286" s="3"/>
      <c r="AA286" s="22">
        <f t="shared" si="34"/>
        <v>0</v>
      </c>
      <c r="AB286" s="18">
        <f t="shared" si="35"/>
        <v>2017</v>
      </c>
      <c r="AC286" s="39" t="s">
        <v>216</v>
      </c>
      <c r="AD286" s="18">
        <v>3710</v>
      </c>
      <c r="AE286" s="39" t="s">
        <v>160</v>
      </c>
      <c r="AF286" s="44">
        <f t="shared" ref="AF286:AF292" si="41">C286</f>
        <v>0</v>
      </c>
      <c r="AG286" s="48">
        <f t="shared" ref="AG286:AG292" si="42">D286</f>
        <v>0</v>
      </c>
      <c r="AH286" s="49">
        <f t="shared" ref="AH286:AH292" si="43">E286</f>
        <v>0</v>
      </c>
    </row>
    <row r="287" spans="1:35" ht="12" customHeight="1" x14ac:dyDescent="0.25">
      <c r="A287" s="6" t="s">
        <v>106</v>
      </c>
      <c r="B287" s="6">
        <v>3720</v>
      </c>
      <c r="C287" s="93"/>
      <c r="D287" s="93"/>
      <c r="E287" s="71">
        <f t="shared" si="40"/>
        <v>0</v>
      </c>
      <c r="F287" s="60"/>
      <c r="H287" s="3"/>
      <c r="AA287" s="22">
        <f t="shared" si="34"/>
        <v>0</v>
      </c>
      <c r="AB287" s="18">
        <f t="shared" si="35"/>
        <v>2017</v>
      </c>
      <c r="AC287" s="39" t="s">
        <v>216</v>
      </c>
      <c r="AD287" s="18">
        <v>3720</v>
      </c>
      <c r="AE287" s="39" t="s">
        <v>160</v>
      </c>
      <c r="AF287" s="44">
        <f t="shared" si="41"/>
        <v>0</v>
      </c>
      <c r="AG287" s="48">
        <f t="shared" si="42"/>
        <v>0</v>
      </c>
      <c r="AH287" s="49">
        <f t="shared" si="43"/>
        <v>0</v>
      </c>
    </row>
    <row r="288" spans="1:35" ht="12" customHeight="1" x14ac:dyDescent="0.25">
      <c r="A288" s="6" t="s">
        <v>107</v>
      </c>
      <c r="B288" s="6">
        <v>3730</v>
      </c>
      <c r="C288" s="93"/>
      <c r="D288" s="93"/>
      <c r="E288" s="71">
        <f t="shared" si="40"/>
        <v>0</v>
      </c>
      <c r="F288" s="60"/>
      <c r="H288" s="3"/>
      <c r="AA288" s="22">
        <f t="shared" si="34"/>
        <v>0</v>
      </c>
      <c r="AB288" s="18">
        <f t="shared" si="35"/>
        <v>2017</v>
      </c>
      <c r="AC288" s="39" t="s">
        <v>216</v>
      </c>
      <c r="AD288" s="18">
        <v>3730</v>
      </c>
      <c r="AE288" s="39" t="s">
        <v>160</v>
      </c>
      <c r="AF288" s="44">
        <f t="shared" si="41"/>
        <v>0</v>
      </c>
      <c r="AG288" s="48">
        <f t="shared" si="42"/>
        <v>0</v>
      </c>
      <c r="AH288" s="49">
        <f t="shared" si="43"/>
        <v>0</v>
      </c>
    </row>
    <row r="289" spans="1:35" ht="12" customHeight="1" x14ac:dyDescent="0.25">
      <c r="A289" s="6" t="s">
        <v>108</v>
      </c>
      <c r="B289" s="6">
        <v>3740</v>
      </c>
      <c r="C289" s="93"/>
      <c r="D289" s="93"/>
      <c r="E289" s="71">
        <f t="shared" si="40"/>
        <v>0</v>
      </c>
      <c r="F289" s="60"/>
      <c r="H289" s="3"/>
      <c r="AA289" s="22">
        <f t="shared" si="34"/>
        <v>0</v>
      </c>
      <c r="AB289" s="18">
        <f t="shared" si="35"/>
        <v>2017</v>
      </c>
      <c r="AC289" s="39" t="s">
        <v>216</v>
      </c>
      <c r="AD289" s="18">
        <v>3740</v>
      </c>
      <c r="AE289" s="39" t="s">
        <v>160</v>
      </c>
      <c r="AF289" s="44">
        <f t="shared" si="41"/>
        <v>0</v>
      </c>
      <c r="AG289" s="48">
        <f t="shared" si="42"/>
        <v>0</v>
      </c>
      <c r="AH289" s="49">
        <f t="shared" si="43"/>
        <v>0</v>
      </c>
    </row>
    <row r="290" spans="1:35" ht="12" customHeight="1" x14ac:dyDescent="0.25">
      <c r="A290" s="6" t="s">
        <v>109</v>
      </c>
      <c r="B290" s="6">
        <v>3750</v>
      </c>
      <c r="C290" s="93"/>
      <c r="D290" s="93"/>
      <c r="E290" s="71">
        <f t="shared" si="40"/>
        <v>0</v>
      </c>
      <c r="F290" s="60"/>
      <c r="H290" s="3"/>
      <c r="AA290" s="22">
        <f t="shared" si="34"/>
        <v>0</v>
      </c>
      <c r="AB290" s="18">
        <f t="shared" si="35"/>
        <v>2017</v>
      </c>
      <c r="AC290" s="39" t="s">
        <v>216</v>
      </c>
      <c r="AD290" s="18">
        <v>3750</v>
      </c>
      <c r="AE290" s="39" t="s">
        <v>160</v>
      </c>
      <c r="AF290" s="44">
        <f t="shared" si="41"/>
        <v>0</v>
      </c>
      <c r="AG290" s="48">
        <f t="shared" si="42"/>
        <v>0</v>
      </c>
      <c r="AH290" s="49">
        <f t="shared" si="43"/>
        <v>0</v>
      </c>
    </row>
    <row r="291" spans="1:35" ht="12" customHeight="1" x14ac:dyDescent="0.25">
      <c r="A291" s="6" t="s">
        <v>110</v>
      </c>
      <c r="B291" s="6">
        <v>3760</v>
      </c>
      <c r="C291" s="93"/>
      <c r="D291" s="93"/>
      <c r="E291" s="71">
        <f t="shared" si="40"/>
        <v>0</v>
      </c>
      <c r="F291" s="60"/>
      <c r="H291" s="3"/>
      <c r="AA291" s="22">
        <f t="shared" si="34"/>
        <v>0</v>
      </c>
      <c r="AB291" s="18">
        <f t="shared" si="35"/>
        <v>2017</v>
      </c>
      <c r="AC291" s="39" t="s">
        <v>216</v>
      </c>
      <c r="AD291" s="18">
        <v>3760</v>
      </c>
      <c r="AE291" s="39" t="s">
        <v>160</v>
      </c>
      <c r="AF291" s="44">
        <f t="shared" si="41"/>
        <v>0</v>
      </c>
      <c r="AG291" s="48">
        <f t="shared" si="42"/>
        <v>0</v>
      </c>
      <c r="AH291" s="49">
        <f t="shared" si="43"/>
        <v>0</v>
      </c>
    </row>
    <row r="292" spans="1:35" ht="12" customHeight="1" x14ac:dyDescent="0.25">
      <c r="A292" s="70" t="s">
        <v>111</v>
      </c>
      <c r="B292" s="7">
        <v>3770</v>
      </c>
      <c r="C292" s="71">
        <f>SUM(C286:C291)</f>
        <v>0</v>
      </c>
      <c r="D292" s="71">
        <f>SUM(D286:D291)</f>
        <v>0</v>
      </c>
      <c r="E292" s="71">
        <f>SUM(E286:E291)</f>
        <v>0</v>
      </c>
      <c r="F292" s="60"/>
      <c r="H292" s="3"/>
      <c r="AA292" s="22">
        <f t="shared" si="34"/>
        <v>0</v>
      </c>
      <c r="AB292" s="18">
        <f t="shared" si="35"/>
        <v>2017</v>
      </c>
      <c r="AC292" s="39" t="s">
        <v>216</v>
      </c>
      <c r="AD292" s="31">
        <v>3770</v>
      </c>
      <c r="AE292" s="39" t="s">
        <v>160</v>
      </c>
      <c r="AF292" s="44">
        <f t="shared" si="41"/>
        <v>0</v>
      </c>
      <c r="AG292" s="48">
        <f t="shared" si="42"/>
        <v>0</v>
      </c>
      <c r="AH292" s="49">
        <f t="shared" si="43"/>
        <v>0</v>
      </c>
    </row>
    <row r="293" spans="1:35" ht="12" customHeight="1" x14ac:dyDescent="0.25">
      <c r="A293" s="105"/>
      <c r="B293" s="7"/>
      <c r="C293" s="67"/>
      <c r="D293" s="67"/>
      <c r="E293" s="106"/>
      <c r="F293" s="60"/>
      <c r="H293" s="3"/>
      <c r="AA293" s="22"/>
      <c r="AB293" s="18"/>
      <c r="AD293" s="31"/>
      <c r="AF293" s="47"/>
      <c r="AG293" s="51"/>
      <c r="AH293" s="52"/>
    </row>
    <row r="294" spans="1:35" ht="12" customHeight="1" x14ac:dyDescent="0.25">
      <c r="A294" s="58" t="s">
        <v>112</v>
      </c>
      <c r="B294" s="6">
        <v>3780</v>
      </c>
      <c r="C294" s="104"/>
      <c r="D294" s="104"/>
      <c r="E294" s="104"/>
      <c r="F294" s="60"/>
      <c r="H294" s="3"/>
      <c r="AA294" s="22"/>
      <c r="AB294" s="18"/>
      <c r="AC294" s="39" t="s">
        <v>216</v>
      </c>
      <c r="AD294" s="18">
        <v>3780</v>
      </c>
      <c r="AE294" s="39" t="s">
        <v>160</v>
      </c>
      <c r="AF294" s="44"/>
      <c r="AG294" s="48"/>
      <c r="AH294" s="49"/>
    </row>
    <row r="295" spans="1:35" ht="12" customHeight="1" x14ac:dyDescent="0.25">
      <c r="A295" s="6" t="s">
        <v>105</v>
      </c>
      <c r="B295" s="6">
        <v>3790</v>
      </c>
      <c r="C295" s="96"/>
      <c r="D295" s="96"/>
      <c r="E295" s="71">
        <f t="shared" ref="E295:E300" si="44">SUM(C295:D295)</f>
        <v>0</v>
      </c>
      <c r="F295" s="60"/>
      <c r="H295" s="3"/>
      <c r="AA295" s="22">
        <f t="shared" si="34"/>
        <v>0</v>
      </c>
      <c r="AB295" s="18">
        <f t="shared" si="35"/>
        <v>2017</v>
      </c>
      <c r="AC295" s="39" t="s">
        <v>216</v>
      </c>
      <c r="AD295" s="18">
        <v>3790</v>
      </c>
      <c r="AE295" s="39" t="s">
        <v>160</v>
      </c>
      <c r="AF295" s="44">
        <f t="shared" ref="AF295:AF302" si="45">C295</f>
        <v>0</v>
      </c>
      <c r="AG295" s="48">
        <f t="shared" ref="AG295:AG302" si="46">D295</f>
        <v>0</v>
      </c>
      <c r="AH295" s="49">
        <f t="shared" ref="AH295:AH302" si="47">E295</f>
        <v>0</v>
      </c>
    </row>
    <row r="296" spans="1:35" ht="12" customHeight="1" x14ac:dyDescent="0.25">
      <c r="A296" s="6" t="s">
        <v>106</v>
      </c>
      <c r="B296" s="6">
        <v>3800</v>
      </c>
      <c r="C296" s="93"/>
      <c r="D296" s="93"/>
      <c r="E296" s="71">
        <f t="shared" si="44"/>
        <v>0</v>
      </c>
      <c r="F296" s="60"/>
      <c r="H296" s="3"/>
      <c r="AA296" s="22">
        <f t="shared" si="34"/>
        <v>0</v>
      </c>
      <c r="AB296" s="18">
        <f t="shared" si="35"/>
        <v>2017</v>
      </c>
      <c r="AC296" s="39" t="s">
        <v>216</v>
      </c>
      <c r="AD296" s="18">
        <v>3800</v>
      </c>
      <c r="AE296" s="39" t="s">
        <v>160</v>
      </c>
      <c r="AF296" s="44">
        <f t="shared" si="45"/>
        <v>0</v>
      </c>
      <c r="AG296" s="48">
        <f t="shared" si="46"/>
        <v>0</v>
      </c>
      <c r="AH296" s="49">
        <f t="shared" si="47"/>
        <v>0</v>
      </c>
    </row>
    <row r="297" spans="1:35" ht="12" customHeight="1" x14ac:dyDescent="0.25">
      <c r="A297" s="6" t="s">
        <v>107</v>
      </c>
      <c r="B297" s="6">
        <v>3810</v>
      </c>
      <c r="C297" s="93"/>
      <c r="D297" s="93"/>
      <c r="E297" s="71">
        <f t="shared" si="44"/>
        <v>0</v>
      </c>
      <c r="F297" s="60"/>
      <c r="H297" s="3"/>
      <c r="AA297" s="22">
        <f t="shared" si="34"/>
        <v>0</v>
      </c>
      <c r="AB297" s="18">
        <f t="shared" si="35"/>
        <v>2017</v>
      </c>
      <c r="AC297" s="39" t="s">
        <v>216</v>
      </c>
      <c r="AD297" s="18">
        <v>3810</v>
      </c>
      <c r="AE297" s="39" t="s">
        <v>160</v>
      </c>
      <c r="AF297" s="44">
        <f t="shared" si="45"/>
        <v>0</v>
      </c>
      <c r="AG297" s="48">
        <f t="shared" si="46"/>
        <v>0</v>
      </c>
      <c r="AH297" s="49">
        <f t="shared" si="47"/>
        <v>0</v>
      </c>
    </row>
    <row r="298" spans="1:35" ht="12" customHeight="1" x14ac:dyDescent="0.25">
      <c r="A298" s="6" t="s">
        <v>108</v>
      </c>
      <c r="B298" s="6">
        <v>3820</v>
      </c>
      <c r="C298" s="93"/>
      <c r="D298" s="93"/>
      <c r="E298" s="71">
        <f t="shared" si="44"/>
        <v>0</v>
      </c>
      <c r="F298" s="60"/>
      <c r="H298" s="3"/>
      <c r="AA298" s="22">
        <f t="shared" si="34"/>
        <v>0</v>
      </c>
      <c r="AB298" s="18">
        <f t="shared" si="35"/>
        <v>2017</v>
      </c>
      <c r="AC298" s="39" t="s">
        <v>216</v>
      </c>
      <c r="AD298" s="18">
        <v>3820</v>
      </c>
      <c r="AE298" s="39" t="s">
        <v>160</v>
      </c>
      <c r="AF298" s="44">
        <f t="shared" si="45"/>
        <v>0</v>
      </c>
      <c r="AG298" s="48">
        <f t="shared" si="46"/>
        <v>0</v>
      </c>
      <c r="AH298" s="49">
        <f t="shared" si="47"/>
        <v>0</v>
      </c>
    </row>
    <row r="299" spans="1:35" ht="12" customHeight="1" x14ac:dyDescent="0.25">
      <c r="A299" s="6" t="s">
        <v>109</v>
      </c>
      <c r="B299" s="6">
        <v>3830</v>
      </c>
      <c r="C299" s="93"/>
      <c r="D299" s="93"/>
      <c r="E299" s="71">
        <f t="shared" si="44"/>
        <v>0</v>
      </c>
      <c r="F299" s="60"/>
      <c r="H299" s="3"/>
      <c r="AA299" s="22">
        <f t="shared" si="34"/>
        <v>0</v>
      </c>
      <c r="AB299" s="18">
        <f t="shared" si="35"/>
        <v>2017</v>
      </c>
      <c r="AC299" s="39" t="s">
        <v>216</v>
      </c>
      <c r="AD299" s="18">
        <v>3830</v>
      </c>
      <c r="AE299" s="39" t="s">
        <v>160</v>
      </c>
      <c r="AF299" s="44">
        <f t="shared" si="45"/>
        <v>0</v>
      </c>
      <c r="AG299" s="48">
        <f t="shared" si="46"/>
        <v>0</v>
      </c>
      <c r="AH299" s="49">
        <f t="shared" si="47"/>
        <v>0</v>
      </c>
    </row>
    <row r="300" spans="1:35" ht="12" customHeight="1" x14ac:dyDescent="0.25">
      <c r="A300" s="6" t="s">
        <v>110</v>
      </c>
      <c r="B300" s="6">
        <v>3840</v>
      </c>
      <c r="C300" s="93"/>
      <c r="D300" s="93"/>
      <c r="E300" s="71">
        <f t="shared" si="44"/>
        <v>0</v>
      </c>
      <c r="F300" s="60"/>
      <c r="H300" s="3"/>
      <c r="AA300" s="22">
        <f t="shared" si="34"/>
        <v>0</v>
      </c>
      <c r="AB300" s="18">
        <f t="shared" si="35"/>
        <v>2017</v>
      </c>
      <c r="AC300" s="39" t="s">
        <v>216</v>
      </c>
      <c r="AD300" s="18">
        <v>3840</v>
      </c>
      <c r="AE300" s="39" t="s">
        <v>160</v>
      </c>
      <c r="AF300" s="44">
        <f t="shared" si="45"/>
        <v>0</v>
      </c>
      <c r="AG300" s="48">
        <f t="shared" si="46"/>
        <v>0</v>
      </c>
      <c r="AH300" s="49">
        <f t="shared" si="47"/>
        <v>0</v>
      </c>
    </row>
    <row r="301" spans="1:35" ht="12" customHeight="1" x14ac:dyDescent="0.25">
      <c r="A301" s="6"/>
      <c r="B301" s="6"/>
      <c r="C301" s="67"/>
      <c r="D301" s="67"/>
      <c r="E301" s="67"/>
      <c r="F301" s="60"/>
      <c r="H301" s="3"/>
      <c r="AA301" s="22"/>
      <c r="AB301" s="18"/>
      <c r="AD301" s="18"/>
      <c r="AF301" s="44"/>
      <c r="AG301" s="48"/>
      <c r="AH301" s="49"/>
    </row>
    <row r="302" spans="1:35" ht="12" customHeight="1" x14ac:dyDescent="0.25">
      <c r="A302" s="70" t="s">
        <v>113</v>
      </c>
      <c r="B302" s="7">
        <v>3850</v>
      </c>
      <c r="C302" s="71">
        <f>SUM(C295:C300)</f>
        <v>0</v>
      </c>
      <c r="D302" s="71">
        <f>SUM(D295:D300)</f>
        <v>0</v>
      </c>
      <c r="E302" s="71">
        <f>SUM(E295:E300)</f>
        <v>0</v>
      </c>
      <c r="F302" s="60"/>
      <c r="H302" s="3"/>
      <c r="AA302" s="22">
        <f t="shared" si="34"/>
        <v>0</v>
      </c>
      <c r="AB302" s="18">
        <f t="shared" si="35"/>
        <v>2017</v>
      </c>
      <c r="AC302" s="39" t="s">
        <v>216</v>
      </c>
      <c r="AD302" s="31">
        <v>3850</v>
      </c>
      <c r="AE302" s="39" t="s">
        <v>160</v>
      </c>
      <c r="AF302" s="44">
        <f t="shared" si="45"/>
        <v>0</v>
      </c>
      <c r="AG302" s="48">
        <f t="shared" si="46"/>
        <v>0</v>
      </c>
      <c r="AH302" s="49">
        <f t="shared" si="47"/>
        <v>0</v>
      </c>
    </row>
    <row r="303" spans="1:35" ht="12" customHeight="1" x14ac:dyDescent="0.25">
      <c r="A303" s="67"/>
      <c r="B303" s="67"/>
      <c r="C303" s="67"/>
      <c r="D303" s="67"/>
      <c r="E303" s="67"/>
      <c r="F303" s="67"/>
      <c r="H303" s="3"/>
      <c r="AA303" s="22"/>
      <c r="AB303" s="18"/>
      <c r="AE303" s="46"/>
      <c r="AF303" s="3"/>
      <c r="AG303" s="3"/>
      <c r="AH303" s="3"/>
      <c r="AI303" s="3"/>
    </row>
    <row r="304" spans="1:35" ht="12" customHeight="1" x14ac:dyDescent="0.25">
      <c r="A304" s="23"/>
      <c r="B304" s="23"/>
      <c r="C304" s="23"/>
      <c r="D304" s="23"/>
      <c r="E304" s="23"/>
      <c r="F304" s="23"/>
      <c r="H304" s="3"/>
      <c r="AA304" s="22"/>
      <c r="AB304" s="18"/>
      <c r="AE304" s="46"/>
      <c r="AF304" s="3"/>
      <c r="AG304" s="3"/>
      <c r="AH304" s="3"/>
      <c r="AI304" s="3"/>
    </row>
    <row r="305" spans="1:35" ht="12" customHeight="1" x14ac:dyDescent="0.25">
      <c r="A305" s="37" t="s">
        <v>115</v>
      </c>
      <c r="B305" s="37"/>
      <c r="C305" s="38"/>
      <c r="D305" s="38"/>
      <c r="E305" s="38" t="s">
        <v>126</v>
      </c>
      <c r="F305" s="38"/>
      <c r="H305" s="3"/>
      <c r="AA305" s="22"/>
      <c r="AB305" s="18"/>
      <c r="AE305" s="46"/>
      <c r="AF305" s="3"/>
      <c r="AG305" s="3"/>
      <c r="AH305" s="3"/>
      <c r="AI305" s="3"/>
    </row>
    <row r="306" spans="1:35" ht="12" customHeight="1" x14ac:dyDescent="0.25">
      <c r="A306" s="8"/>
      <c r="B306" s="8"/>
      <c r="C306" s="107"/>
      <c r="D306" s="107"/>
      <c r="E306" s="107"/>
      <c r="F306" s="107"/>
      <c r="H306" s="3"/>
      <c r="AA306" s="22"/>
      <c r="AB306" s="18"/>
      <c r="AE306" s="46"/>
      <c r="AF306" s="3"/>
      <c r="AG306" s="3"/>
      <c r="AH306" s="3"/>
      <c r="AI306" s="3"/>
    </row>
    <row r="307" spans="1:35" ht="12.75" customHeight="1" x14ac:dyDescent="0.25">
      <c r="A307" s="8"/>
      <c r="B307" s="8"/>
      <c r="C307" s="107"/>
      <c r="D307" s="107"/>
      <c r="E307" s="92">
        <v>1</v>
      </c>
      <c r="F307" s="92"/>
      <c r="H307" s="3"/>
      <c r="AA307" s="22"/>
      <c r="AB307" s="18"/>
      <c r="AE307" s="46"/>
      <c r="AF307" s="3"/>
      <c r="AG307" s="3"/>
      <c r="AH307" s="3"/>
      <c r="AI307" s="3"/>
    </row>
    <row r="308" spans="1:35" ht="12" customHeight="1" x14ac:dyDescent="0.25">
      <c r="A308" s="8" t="s">
        <v>116</v>
      </c>
      <c r="B308" s="8"/>
      <c r="C308" s="107"/>
      <c r="D308" s="84">
        <v>5700</v>
      </c>
      <c r="E308" s="96"/>
      <c r="F308" s="107"/>
      <c r="H308" s="3"/>
      <c r="AA308" s="22">
        <f>$AA$1</f>
        <v>0</v>
      </c>
      <c r="AB308" s="18">
        <f>$AB$1</f>
        <v>2017</v>
      </c>
      <c r="AC308" s="46" t="s">
        <v>216</v>
      </c>
      <c r="AD308" s="30">
        <v>5700</v>
      </c>
      <c r="AE308" s="46" t="s">
        <v>161</v>
      </c>
      <c r="AF308" s="44">
        <f>E308</f>
        <v>0</v>
      </c>
      <c r="AG308" s="3"/>
      <c r="AH308" s="3"/>
      <c r="AI308" s="3"/>
    </row>
    <row r="309" spans="1:35" ht="12.75" customHeight="1" x14ac:dyDescent="0.25">
      <c r="A309" s="8" t="s">
        <v>117</v>
      </c>
      <c r="B309" s="8"/>
      <c r="C309" s="107"/>
      <c r="D309" s="84">
        <v>5710</v>
      </c>
      <c r="E309" s="96"/>
      <c r="F309" s="107"/>
      <c r="H309" s="3"/>
      <c r="AA309" s="22">
        <f>$AA$1</f>
        <v>0</v>
      </c>
      <c r="AB309" s="18">
        <f>$AB$1</f>
        <v>2017</v>
      </c>
      <c r="AC309" s="46" t="s">
        <v>216</v>
      </c>
      <c r="AD309" s="30">
        <v>5710</v>
      </c>
      <c r="AE309" s="46" t="s">
        <v>161</v>
      </c>
      <c r="AF309" s="44">
        <f>E309</f>
        <v>0</v>
      </c>
      <c r="AG309" s="3"/>
      <c r="AH309" s="3"/>
      <c r="AI309" s="3"/>
    </row>
    <row r="310" spans="1:35" ht="12.75" customHeight="1" x14ac:dyDescent="0.25">
      <c r="A310" s="8" t="s">
        <v>118</v>
      </c>
      <c r="B310" s="8"/>
      <c r="C310" s="107"/>
      <c r="D310" s="84">
        <v>5720</v>
      </c>
      <c r="E310" s="96"/>
      <c r="F310" s="107"/>
      <c r="H310" s="3"/>
      <c r="AA310" s="22">
        <f>$AA$1</f>
        <v>0</v>
      </c>
      <c r="AB310" s="18">
        <f>$AB$1</f>
        <v>2017</v>
      </c>
      <c r="AC310" s="46" t="s">
        <v>216</v>
      </c>
      <c r="AD310" s="30">
        <v>5720</v>
      </c>
      <c r="AE310" s="46" t="s">
        <v>161</v>
      </c>
      <c r="AF310" s="44">
        <f>E310</f>
        <v>0</v>
      </c>
      <c r="AG310" s="3"/>
      <c r="AH310" s="3"/>
      <c r="AI310" s="3"/>
    </row>
    <row r="311" spans="1:35" ht="12" customHeight="1" x14ac:dyDescent="0.25">
      <c r="A311" s="8" t="s">
        <v>119</v>
      </c>
      <c r="B311" s="8"/>
      <c r="C311" s="107"/>
      <c r="D311" s="84">
        <v>5730</v>
      </c>
      <c r="E311" s="96"/>
      <c r="F311" s="107"/>
      <c r="H311" s="3"/>
      <c r="AA311" s="22">
        <f>$AA$1</f>
        <v>0</v>
      </c>
      <c r="AB311" s="18">
        <f>$AB$1</f>
        <v>2017</v>
      </c>
      <c r="AC311" s="46" t="s">
        <v>216</v>
      </c>
      <c r="AD311" s="30">
        <v>5730</v>
      </c>
      <c r="AE311" s="46" t="s">
        <v>161</v>
      </c>
      <c r="AF311" s="44">
        <f>E311</f>
        <v>0</v>
      </c>
      <c r="AG311" s="3"/>
      <c r="AH311" s="3"/>
      <c r="AI311" s="3"/>
    </row>
    <row r="312" spans="1:35" ht="12" customHeight="1" x14ac:dyDescent="0.25">
      <c r="A312" s="8"/>
      <c r="B312" s="8"/>
      <c r="C312" s="67"/>
      <c r="D312" s="67"/>
      <c r="E312" s="67"/>
      <c r="F312" s="67"/>
      <c r="H312" s="3"/>
      <c r="AA312" s="22"/>
      <c r="AB312" s="18"/>
      <c r="AC312" s="46"/>
      <c r="AD312" s="53"/>
      <c r="AE312" s="46"/>
      <c r="AI312" s="20"/>
    </row>
    <row r="313" spans="1:35" ht="12" customHeight="1" x14ac:dyDescent="0.25">
      <c r="A313" s="67"/>
      <c r="B313" s="67"/>
      <c r="C313" s="67"/>
      <c r="D313" s="67"/>
      <c r="E313" s="67"/>
      <c r="F313" s="67"/>
      <c r="H313" s="3"/>
      <c r="AA313" s="22"/>
      <c r="AB313" s="18"/>
      <c r="AC313" s="46"/>
      <c r="AD313" s="53"/>
      <c r="AE313" s="46"/>
      <c r="AI313" s="20"/>
    </row>
    <row r="314" spans="1:35" ht="12" customHeight="1" x14ac:dyDescent="0.25">
      <c r="A314" s="67"/>
      <c r="B314" s="67"/>
      <c r="C314" s="67"/>
      <c r="D314" s="67"/>
      <c r="E314" s="67"/>
      <c r="F314" s="67"/>
      <c r="H314" s="3"/>
      <c r="AA314" s="22"/>
      <c r="AB314" s="18"/>
      <c r="AC314" s="46"/>
      <c r="AD314" s="53"/>
      <c r="AE314" s="46"/>
      <c r="AI314" s="20"/>
    </row>
    <row r="315" spans="1:35" ht="12" customHeight="1" x14ac:dyDescent="0.25">
      <c r="A315" s="67"/>
      <c r="B315" s="67"/>
      <c r="C315" s="67"/>
      <c r="D315" s="67"/>
      <c r="E315" s="67"/>
      <c r="F315" s="67"/>
      <c r="H315" s="3"/>
      <c r="AA315" s="22"/>
      <c r="AB315" s="18"/>
      <c r="AC315" s="46"/>
      <c r="AD315" s="53"/>
      <c r="AE315" s="46"/>
    </row>
    <row r="316" spans="1:35" ht="12" customHeight="1" x14ac:dyDescent="0.25">
      <c r="A316" s="109"/>
      <c r="B316" s="7"/>
      <c r="C316" s="67"/>
      <c r="D316" s="67"/>
      <c r="E316" s="67"/>
      <c r="F316" s="67"/>
      <c r="G316" s="111"/>
      <c r="H316" s="3"/>
      <c r="AA316" s="22"/>
      <c r="AB316" s="18"/>
      <c r="AC316" s="46"/>
      <c r="AD316" s="53"/>
      <c r="AE316" s="46"/>
    </row>
    <row r="317" spans="1:35" ht="12" customHeight="1" x14ac:dyDescent="0.25">
      <c r="A317" s="109"/>
      <c r="B317" s="7"/>
      <c r="C317" s="67"/>
      <c r="D317" s="67"/>
      <c r="E317" s="67"/>
      <c r="F317" s="67"/>
      <c r="H317" s="3"/>
      <c r="AA317" s="22"/>
      <c r="AB317" s="18"/>
      <c r="AC317" s="46"/>
      <c r="AD317" s="53"/>
      <c r="AE317" s="46"/>
    </row>
    <row r="318" spans="1:35" s="59" customFormat="1" ht="12" customHeight="1" x14ac:dyDescent="0.25">
      <c r="A318" s="8" t="s">
        <v>220</v>
      </c>
      <c r="B318" s="7"/>
      <c r="C318" s="67"/>
      <c r="D318" s="110"/>
      <c r="E318" s="67"/>
      <c r="F318" s="67"/>
      <c r="G318" s="11"/>
      <c r="AA318" s="63">
        <f>$AA$1</f>
        <v>0</v>
      </c>
      <c r="AB318" s="18">
        <f>$AB$1</f>
        <v>2017</v>
      </c>
      <c r="AC318" s="112"/>
      <c r="AD318" s="113"/>
      <c r="AE318" s="112"/>
      <c r="AF318" s="114">
        <f>D318</f>
        <v>0</v>
      </c>
      <c r="AG318" s="6"/>
      <c r="AH318" s="6"/>
      <c r="AI318" s="6"/>
    </row>
    <row r="319" spans="1:35" ht="12" customHeight="1" x14ac:dyDescent="0.25">
      <c r="A319" s="18"/>
      <c r="B319" s="18"/>
      <c r="C319" s="20"/>
      <c r="D319" s="20"/>
      <c r="E319" s="20"/>
      <c r="F319" s="20"/>
      <c r="H319" s="3"/>
      <c r="AC319" s="46"/>
      <c r="AD319" s="53"/>
      <c r="AE319" s="46"/>
    </row>
    <row r="320" spans="1:35" ht="12" customHeight="1" x14ac:dyDescent="0.25">
      <c r="A320" s="36" t="s">
        <v>114</v>
      </c>
      <c r="B320" s="33"/>
      <c r="C320" s="34"/>
      <c r="D320" s="34"/>
      <c r="E320" s="34"/>
      <c r="F320" s="20"/>
      <c r="H320" s="3"/>
      <c r="AC320" s="46"/>
      <c r="AD320" s="53"/>
      <c r="AE320" s="46"/>
    </row>
    <row r="321" spans="1:35" ht="12" customHeight="1" x14ac:dyDescent="0.25">
      <c r="A321" s="18" t="str">
        <f>IF(C80&lt;&gt;$E$270,"Line 0350 must equal Line 3450 Column 3","")</f>
        <v/>
      </c>
      <c r="B321" s="18"/>
      <c r="C321" s="20"/>
      <c r="D321" s="20"/>
      <c r="E321" s="20"/>
      <c r="F321" s="20"/>
      <c r="H321" s="3"/>
      <c r="AA321" s="22"/>
      <c r="AB321" s="18"/>
      <c r="AC321" s="3"/>
      <c r="AD321" s="3"/>
      <c r="AE321" s="3"/>
      <c r="AF321" s="3"/>
      <c r="AG321" s="3"/>
      <c r="AH321" s="3"/>
      <c r="AI321" s="3"/>
    </row>
    <row r="322" spans="1:35" ht="12.75" customHeight="1" x14ac:dyDescent="0.25">
      <c r="A322" s="18"/>
      <c r="B322" s="18"/>
      <c r="C322" s="20"/>
      <c r="D322" s="20"/>
      <c r="E322" s="20"/>
      <c r="F322" s="20"/>
      <c r="H322" s="3"/>
      <c r="AA322" s="22"/>
      <c r="AB322" s="18"/>
      <c r="AC322" s="3"/>
      <c r="AD322" s="3"/>
      <c r="AE322" s="3"/>
      <c r="AF322" s="3"/>
      <c r="AG322" s="3"/>
      <c r="AH322" s="3"/>
      <c r="AI322" s="3"/>
    </row>
    <row r="323" spans="1:35" ht="12" customHeight="1" x14ac:dyDescent="0.25">
      <c r="A323" s="18" t="str">
        <f>IF($C$280&lt;&gt;$C$270,"Line 3620 Column 1 must equal Line 3450 Column 1","")</f>
        <v/>
      </c>
      <c r="B323" s="18"/>
      <c r="C323" s="20"/>
      <c r="D323" s="20"/>
      <c r="E323" s="20"/>
      <c r="F323" s="20"/>
      <c r="H323" s="3"/>
      <c r="AA323" s="22"/>
      <c r="AB323" s="18"/>
      <c r="AC323" s="3"/>
      <c r="AD323" s="3"/>
      <c r="AE323" s="3"/>
      <c r="AF323" s="3"/>
      <c r="AG323" s="3"/>
      <c r="AH323" s="3"/>
      <c r="AI323" s="3"/>
    </row>
    <row r="324" spans="1:35" ht="12" customHeight="1" x14ac:dyDescent="0.25">
      <c r="A324" s="18" t="str">
        <f>IF($D$280&lt;&gt;$D$270,"Line 3620 Column 2 must equal Line 3450 Column 2","")</f>
        <v/>
      </c>
      <c r="B324" s="18"/>
      <c r="C324" s="20"/>
      <c r="D324" s="20"/>
      <c r="E324" s="20"/>
      <c r="F324" s="20"/>
      <c r="H324" s="3"/>
      <c r="AA324" s="22"/>
      <c r="AB324" s="18"/>
      <c r="AC324" s="3"/>
      <c r="AD324" s="3"/>
      <c r="AE324" s="3"/>
      <c r="AF324" s="3"/>
      <c r="AG324" s="3"/>
      <c r="AH324" s="3"/>
      <c r="AI324" s="3"/>
    </row>
    <row r="325" spans="1:35" ht="12" customHeight="1" x14ac:dyDescent="0.25">
      <c r="A325" s="18" t="str">
        <f>IF($C$292&lt;&gt;$C$270,"Line 3770 Column 1 must equal Line 3450 Column 1","")</f>
        <v/>
      </c>
      <c r="B325" s="18"/>
      <c r="C325" s="20"/>
      <c r="D325" s="20"/>
      <c r="E325" s="20"/>
      <c r="F325" s="20"/>
      <c r="H325" s="3"/>
      <c r="AA325" s="22"/>
      <c r="AB325" s="18"/>
      <c r="AC325" s="3"/>
      <c r="AD325" s="3"/>
      <c r="AE325" s="3"/>
      <c r="AF325" s="3"/>
      <c r="AG325" s="3"/>
      <c r="AH325" s="3"/>
      <c r="AI325" s="3"/>
    </row>
    <row r="326" spans="1:35" ht="12" customHeight="1" x14ac:dyDescent="0.25">
      <c r="A326" s="18" t="str">
        <f>IF($D$292&lt;&gt;$D$270,"Line 3770 Column 2 must equal Line 3450 Column 2","")</f>
        <v/>
      </c>
      <c r="B326" s="18"/>
      <c r="C326" s="20"/>
      <c r="D326" s="20"/>
      <c r="E326" s="20"/>
      <c r="F326" s="20"/>
      <c r="H326" s="3"/>
      <c r="AA326" s="22"/>
      <c r="AB326" s="18"/>
      <c r="AC326" s="3"/>
      <c r="AD326" s="3"/>
      <c r="AE326" s="3"/>
      <c r="AF326" s="3"/>
      <c r="AG326" s="3"/>
      <c r="AH326" s="3"/>
      <c r="AI326" s="3"/>
    </row>
    <row r="327" spans="1:35" ht="13.2" x14ac:dyDescent="0.25">
      <c r="A327" s="118"/>
      <c r="B327" s="118"/>
      <c r="C327" s="119"/>
      <c r="D327" s="119"/>
      <c r="E327" s="119"/>
      <c r="F327" s="119"/>
      <c r="H327" s="3"/>
      <c r="AA327" s="22"/>
      <c r="AB327" s="18"/>
      <c r="AC327" s="3"/>
      <c r="AD327" s="3"/>
      <c r="AE327" s="3"/>
      <c r="AF327" s="3"/>
      <c r="AG327" s="3"/>
      <c r="AH327" s="3"/>
      <c r="AI327" s="3"/>
    </row>
    <row r="328" spans="1:35" ht="13.2" x14ac:dyDescent="0.25">
      <c r="A328" s="118"/>
      <c r="B328" s="118"/>
      <c r="C328" s="119"/>
      <c r="D328" s="119"/>
      <c r="E328" s="119"/>
      <c r="F328" s="119"/>
      <c r="H328" s="3"/>
      <c r="AA328" s="22"/>
      <c r="AB328" s="18"/>
      <c r="AC328" s="3"/>
      <c r="AD328" s="3"/>
      <c r="AE328" s="3"/>
      <c r="AF328" s="3"/>
      <c r="AG328" s="3"/>
      <c r="AH328" s="3"/>
      <c r="AI328" s="3"/>
    </row>
    <row r="329" spans="1:35" ht="13.2" x14ac:dyDescent="0.25">
      <c r="A329" s="118"/>
      <c r="B329" s="118"/>
      <c r="C329" s="119"/>
      <c r="D329" s="119"/>
      <c r="E329" s="119"/>
      <c r="F329" s="119"/>
      <c r="H329" s="3"/>
      <c r="AA329" s="22"/>
      <c r="AB329" s="18"/>
      <c r="AC329" s="3"/>
      <c r="AD329" s="3"/>
      <c r="AE329" s="3"/>
      <c r="AF329" s="3"/>
      <c r="AG329" s="3"/>
      <c r="AH329" s="3"/>
      <c r="AI329" s="3"/>
    </row>
    <row r="330" spans="1:35" ht="13.2" x14ac:dyDescent="0.25">
      <c r="A330" s="118"/>
      <c r="B330" s="118"/>
      <c r="C330" s="119"/>
      <c r="D330" s="119"/>
      <c r="E330" s="119"/>
      <c r="F330" s="119"/>
      <c r="H330" s="3"/>
      <c r="AA330" s="22"/>
      <c r="AB330" s="18"/>
      <c r="AC330" s="3"/>
      <c r="AD330" s="3"/>
      <c r="AE330" s="3"/>
      <c r="AF330" s="3"/>
      <c r="AG330" s="3"/>
      <c r="AH330" s="3"/>
      <c r="AI330" s="3"/>
    </row>
    <row r="331" spans="1:35" ht="12" customHeight="1" x14ac:dyDescent="0.25">
      <c r="A331" s="18" t="str">
        <f>IF($F$260&lt;&gt;$E$129,"Line 3400 Column 4 must equal Line 0525 Column 3","")</f>
        <v/>
      </c>
      <c r="B331" s="18"/>
      <c r="C331" s="20"/>
      <c r="D331" s="20"/>
      <c r="E331" s="20"/>
      <c r="F331" s="20"/>
      <c r="H331" s="3"/>
      <c r="AA331" s="22"/>
      <c r="AB331" s="18"/>
      <c r="AC331" s="3"/>
      <c r="AD331" s="3"/>
      <c r="AE331" s="3"/>
      <c r="AF331" s="3"/>
      <c r="AG331" s="3"/>
      <c r="AH331" s="3"/>
      <c r="AI331" s="3"/>
    </row>
    <row r="332" spans="1:35" ht="12" customHeight="1" x14ac:dyDescent="0.25">
      <c r="A332" s="18" t="str">
        <f>IF($F$256&lt;&gt;$C$90,"Line 3340 Column 4 must equal Line 0400","")</f>
        <v/>
      </c>
      <c r="B332" s="18"/>
      <c r="C332" s="20"/>
      <c r="D332" s="20"/>
      <c r="E332" s="20"/>
      <c r="F332" s="20"/>
      <c r="H332" s="3"/>
      <c r="AA332" s="22"/>
      <c r="AB332" s="18"/>
      <c r="AC332" s="3"/>
      <c r="AD332" s="3"/>
      <c r="AE332" s="3"/>
      <c r="AF332" s="3"/>
      <c r="AG332" s="3"/>
      <c r="AH332" s="3"/>
      <c r="AI332" s="3"/>
    </row>
    <row r="333" spans="1:35" ht="12" customHeight="1" x14ac:dyDescent="0.25">
      <c r="A333" s="18" t="str">
        <f>IF($F$129&lt;&gt;$C$97,"Line 0525 Column 4 must equal Line 0450","")</f>
        <v/>
      </c>
      <c r="B333" s="18"/>
      <c r="C333" s="20"/>
      <c r="D333" s="20"/>
      <c r="E333" s="20"/>
      <c r="F333" s="20"/>
      <c r="H333" s="3"/>
      <c r="AA333" s="22"/>
      <c r="AB333" s="18"/>
      <c r="AC333" s="3"/>
      <c r="AD333" s="3"/>
      <c r="AE333" s="3"/>
      <c r="AF333" s="3"/>
      <c r="AG333" s="3"/>
      <c r="AH333" s="3"/>
      <c r="AI333" s="3"/>
    </row>
    <row r="334" spans="1:35" ht="12" customHeight="1" x14ac:dyDescent="0.25">
      <c r="A334" s="18" t="str">
        <f>IF(C114+D114&lt;&gt;0,"Line 0511 must net to zero","")</f>
        <v/>
      </c>
      <c r="B334" s="18"/>
      <c r="C334" s="20"/>
      <c r="D334" s="20"/>
      <c r="E334" s="20"/>
      <c r="F334" s="20"/>
      <c r="H334" s="3"/>
      <c r="AA334" s="22"/>
      <c r="AB334" s="18"/>
      <c r="AC334" s="3"/>
      <c r="AD334" s="3"/>
      <c r="AE334" s="3"/>
      <c r="AF334" s="3"/>
      <c r="AG334" s="3"/>
      <c r="AH334" s="3"/>
      <c r="AI334" s="3"/>
    </row>
    <row r="335" spans="1:35" ht="12" customHeight="1" x14ac:dyDescent="0.25">
      <c r="A335" s="18" t="str">
        <f>IF(C115+D115&lt;&gt;0,"Line 0512 must net to zero","")</f>
        <v/>
      </c>
      <c r="B335" s="18"/>
      <c r="C335" s="20"/>
      <c r="D335" s="20"/>
      <c r="E335" s="20"/>
      <c r="F335" s="20"/>
      <c r="H335" s="3"/>
      <c r="AA335" s="22"/>
      <c r="AB335" s="18"/>
      <c r="AC335" s="3"/>
      <c r="AD335" s="3"/>
      <c r="AE335" s="3"/>
      <c r="AF335" s="3"/>
      <c r="AG335" s="3"/>
      <c r="AH335" s="3"/>
      <c r="AI335" s="3"/>
    </row>
    <row r="336" spans="1:35" ht="12" customHeight="1" x14ac:dyDescent="0.25">
      <c r="A336" s="18" t="str">
        <f>IF(D116+E116&lt;&gt;0,"Line 0513 must net to zero","")</f>
        <v/>
      </c>
      <c r="B336" s="18"/>
      <c r="C336" s="20"/>
      <c r="D336" s="20"/>
      <c r="E336" s="20"/>
      <c r="F336" s="20"/>
      <c r="H336" s="3"/>
      <c r="AA336" s="22"/>
      <c r="AB336" s="18"/>
      <c r="AC336" s="3"/>
      <c r="AD336" s="3"/>
      <c r="AE336" s="3"/>
      <c r="AF336" s="3"/>
      <c r="AG336" s="3"/>
      <c r="AH336" s="3"/>
      <c r="AI336" s="3"/>
    </row>
    <row r="337" spans="1:35" ht="12" customHeight="1" x14ac:dyDescent="0.25">
      <c r="A337" s="18" t="str">
        <f>IF(C118+E118&lt;&gt;0,"Line 0514 must net to zero","")</f>
        <v/>
      </c>
      <c r="B337" s="18"/>
      <c r="C337" s="20"/>
      <c r="D337" s="20"/>
      <c r="E337" s="20"/>
      <c r="F337" s="20"/>
      <c r="H337" s="3"/>
      <c r="AA337" s="22"/>
      <c r="AB337" s="18"/>
      <c r="AC337" s="3"/>
      <c r="AD337" s="3"/>
      <c r="AE337" s="3"/>
      <c r="AF337" s="3"/>
      <c r="AG337" s="3"/>
      <c r="AH337" s="3"/>
      <c r="AI337" s="3"/>
    </row>
    <row r="338" spans="1:35" ht="12" customHeight="1" x14ac:dyDescent="0.25">
      <c r="A338" s="25" t="str">
        <f>IF(C119+E119&lt;&gt;0,"Line 0516 must net to zero","")</f>
        <v/>
      </c>
      <c r="B338" s="25"/>
      <c r="C338" s="21"/>
      <c r="D338" s="21"/>
      <c r="E338" s="21"/>
      <c r="F338" s="21"/>
      <c r="H338" s="3"/>
      <c r="AA338" s="22"/>
      <c r="AB338" s="18"/>
      <c r="AC338" s="3"/>
      <c r="AD338" s="3"/>
      <c r="AE338" s="3"/>
      <c r="AF338" s="3"/>
      <c r="AG338" s="3"/>
      <c r="AH338" s="3"/>
      <c r="AI338" s="3"/>
    </row>
    <row r="339" spans="1:35" ht="12" customHeight="1" x14ac:dyDescent="0.25">
      <c r="A339" s="25" t="str">
        <f>IF(C120+E120&lt;&gt;0,"Line 0517 must net to zero","")</f>
        <v/>
      </c>
      <c r="B339" s="25"/>
      <c r="C339" s="21"/>
      <c r="D339" s="21"/>
      <c r="E339" s="21"/>
      <c r="F339" s="21"/>
      <c r="H339" s="3"/>
      <c r="AA339" s="22"/>
      <c r="AB339" s="18"/>
      <c r="AC339" s="3"/>
      <c r="AD339" s="3"/>
      <c r="AE339" s="3"/>
      <c r="AF339" s="3"/>
      <c r="AG339" s="3"/>
      <c r="AH339" s="3"/>
      <c r="AI339" s="3"/>
    </row>
    <row r="340" spans="1:35" ht="12" customHeight="1" x14ac:dyDescent="0.25">
      <c r="A340" s="25" t="str">
        <f>IF(C121+E121&lt;&gt;0,"Line 0518 must net to zero","")</f>
        <v/>
      </c>
      <c r="B340" s="25"/>
      <c r="C340" s="21"/>
      <c r="D340" s="21"/>
      <c r="E340" s="21"/>
      <c r="F340" s="21"/>
      <c r="H340" s="3"/>
      <c r="AA340" s="22"/>
      <c r="AB340" s="18"/>
      <c r="AC340" s="3"/>
      <c r="AD340" s="3"/>
      <c r="AE340" s="3"/>
      <c r="AF340" s="3"/>
      <c r="AG340" s="3"/>
      <c r="AH340" s="3"/>
      <c r="AI340" s="3"/>
    </row>
    <row r="341" spans="1:35" ht="12" customHeight="1" x14ac:dyDescent="0.25">
      <c r="A341" s="25" t="str">
        <f>IF(C124+E124&lt;&gt;0,"Line 0521 must net to zero","")</f>
        <v/>
      </c>
      <c r="B341" s="25"/>
      <c r="C341" s="21"/>
      <c r="D341" s="21"/>
      <c r="E341" s="21"/>
      <c r="F341" s="21"/>
      <c r="H341" s="3"/>
      <c r="AA341" s="22"/>
      <c r="AB341" s="18"/>
      <c r="AC341" s="3"/>
      <c r="AD341" s="3"/>
      <c r="AE341" s="3"/>
      <c r="AF341" s="3"/>
      <c r="AG341" s="3"/>
      <c r="AH341" s="3"/>
      <c r="AI341" s="3"/>
    </row>
    <row r="342" spans="1:35" ht="12" customHeight="1" x14ac:dyDescent="0.25">
      <c r="A342" s="25" t="str">
        <f>IF(E123+E125&lt;&gt;0,"LT Debt issued and Capital Debt Used for TCA must net to zero","")</f>
        <v/>
      </c>
      <c r="B342" s="25"/>
      <c r="C342" s="21"/>
      <c r="D342" s="21"/>
      <c r="E342" s="21"/>
      <c r="F342" s="21"/>
      <c r="H342" s="3"/>
      <c r="AA342" s="22"/>
      <c r="AB342" s="18"/>
      <c r="AC342" s="3"/>
      <c r="AD342" s="3"/>
      <c r="AE342" s="3"/>
      <c r="AF342" s="3"/>
      <c r="AG342" s="3"/>
      <c r="AH342" s="3"/>
      <c r="AI342" s="3"/>
    </row>
    <row r="343" spans="1:35" ht="12" customHeight="1" x14ac:dyDescent="0.25">
      <c r="H343" s="3"/>
      <c r="AC343" s="3"/>
      <c r="AD343" s="3"/>
      <c r="AE343" s="3"/>
      <c r="AF343" s="3"/>
      <c r="AG343" s="3"/>
      <c r="AH343" s="3"/>
      <c r="AI343" s="3"/>
    </row>
    <row r="344" spans="1:35" ht="12" customHeight="1" x14ac:dyDescent="0.25">
      <c r="A344" s="25" t="str">
        <f>IF(C254&gt;0,,"line 3330 - beginning accumulated ammortization must be recorded")</f>
        <v>line 3330 - beginning accumulated ammortization must be recorded</v>
      </c>
      <c r="B344" s="25"/>
      <c r="C344" s="21"/>
      <c r="D344" s="21"/>
      <c r="E344" s="21"/>
      <c r="F344" s="21"/>
      <c r="H344" s="3"/>
      <c r="AA344" s="22"/>
      <c r="AB344" s="18"/>
      <c r="AC344" s="3"/>
      <c r="AD344" s="3"/>
      <c r="AE344" s="3"/>
      <c r="AF344" s="3"/>
      <c r="AG344" s="3"/>
      <c r="AH344" s="3"/>
      <c r="AI344" s="3"/>
    </row>
    <row r="345" spans="1:35" ht="12" customHeight="1" x14ac:dyDescent="0.25">
      <c r="A345" s="25" t="str">
        <f>IF(F254&gt;0,,"line 3330 - ending accumulated ammortization must be recorded")</f>
        <v>line 3330 - ending accumulated ammortization must be recorded</v>
      </c>
      <c r="B345" s="25"/>
      <c r="C345" s="21"/>
      <c r="D345" s="21"/>
      <c r="E345" s="21"/>
      <c r="F345" s="21"/>
      <c r="G345" s="32"/>
      <c r="H345" s="3"/>
      <c r="AA345" s="22"/>
      <c r="AB345" s="18"/>
      <c r="AC345" s="3"/>
      <c r="AD345" s="3"/>
      <c r="AE345" s="3"/>
      <c r="AF345" s="3"/>
      <c r="AG345" s="3"/>
      <c r="AH345" s="3"/>
      <c r="AI345" s="3"/>
    </row>
    <row r="346" spans="1:35" ht="12" customHeight="1" x14ac:dyDescent="0.25">
      <c r="A346" s="25"/>
      <c r="B346" s="25"/>
      <c r="C346" s="21"/>
      <c r="D346" s="21"/>
      <c r="E346" s="21"/>
      <c r="F346" s="21"/>
      <c r="H346" s="3"/>
      <c r="AA346" s="22"/>
      <c r="AB346" s="18"/>
      <c r="AC346" s="3"/>
      <c r="AD346" s="3"/>
      <c r="AE346" s="3"/>
      <c r="AF346" s="3"/>
      <c r="AG346" s="3"/>
      <c r="AH346" s="3"/>
      <c r="AI346" s="3"/>
    </row>
    <row r="347" spans="1:35" s="32" customFormat="1" ht="12" customHeight="1" x14ac:dyDescent="0.25">
      <c r="A347" s="139"/>
      <c r="B347" s="139"/>
      <c r="C347" s="140"/>
      <c r="D347" s="140"/>
      <c r="E347" s="140"/>
      <c r="F347" s="140"/>
      <c r="G347" s="11"/>
      <c r="AA347" s="138"/>
      <c r="AB347" s="30"/>
    </row>
    <row r="348" spans="1:35" ht="12" customHeight="1" x14ac:dyDescent="0.25">
      <c r="A348" s="25"/>
      <c r="B348" s="25"/>
      <c r="C348" s="21"/>
      <c r="D348" s="21"/>
      <c r="E348" s="21"/>
      <c r="F348" s="21"/>
      <c r="H348" s="3"/>
      <c r="AA348" s="22"/>
      <c r="AB348" s="18"/>
      <c r="AC348" s="3"/>
      <c r="AD348" s="3"/>
      <c r="AE348" s="3"/>
      <c r="AF348" s="3"/>
      <c r="AG348" s="3"/>
      <c r="AH348" s="3"/>
      <c r="AI348" s="3"/>
    </row>
    <row r="349" spans="1:35" ht="12" customHeight="1" x14ac:dyDescent="0.25">
      <c r="H349" s="3"/>
      <c r="AC349" s="3"/>
      <c r="AD349" s="3"/>
      <c r="AE349" s="3"/>
      <c r="AF349" s="3"/>
      <c r="AG349" s="3"/>
      <c r="AH349" s="3"/>
      <c r="AI349" s="3"/>
    </row>
    <row r="350" spans="1:35" ht="12" customHeight="1" x14ac:dyDescent="0.25">
      <c r="A350" s="25"/>
      <c r="B350" s="25"/>
      <c r="C350" s="21"/>
      <c r="D350" s="21"/>
      <c r="E350" s="21"/>
      <c r="F350" s="21"/>
      <c r="H350" s="3"/>
      <c r="AA350" s="22"/>
      <c r="AB350" s="18"/>
      <c r="AC350" s="3"/>
      <c r="AD350" s="3"/>
      <c r="AE350" s="3"/>
      <c r="AF350" s="3"/>
      <c r="AG350" s="3"/>
      <c r="AH350" s="3"/>
      <c r="AI350" s="3"/>
    </row>
    <row r="351" spans="1:35" ht="12" customHeight="1" x14ac:dyDescent="0.25">
      <c r="A351" s="25"/>
      <c r="B351" s="25"/>
      <c r="C351" s="21"/>
      <c r="D351" s="21"/>
      <c r="E351" s="21"/>
      <c r="F351" s="21"/>
      <c r="H351" s="3"/>
      <c r="AA351" s="22"/>
      <c r="AB351" s="18"/>
      <c r="AC351" s="3"/>
      <c r="AD351" s="3"/>
      <c r="AE351" s="3"/>
      <c r="AF351" s="3"/>
      <c r="AG351" s="3"/>
      <c r="AH351" s="3"/>
      <c r="AI351" s="3"/>
    </row>
    <row r="352" spans="1:35" ht="12" customHeight="1" x14ac:dyDescent="0.25">
      <c r="A352" s="25"/>
      <c r="B352" s="25"/>
      <c r="C352" s="21"/>
      <c r="D352" s="21"/>
      <c r="E352" s="21"/>
      <c r="F352" s="21"/>
      <c r="H352" s="3"/>
      <c r="AA352" s="22"/>
      <c r="AB352" s="18"/>
      <c r="AC352" s="3"/>
      <c r="AD352" s="3"/>
      <c r="AE352" s="3"/>
      <c r="AF352" s="3"/>
      <c r="AG352" s="3"/>
      <c r="AH352" s="3"/>
      <c r="AI352" s="3"/>
    </row>
    <row r="353" spans="1:35" ht="12" customHeight="1" x14ac:dyDescent="0.25">
      <c r="A353" s="25"/>
      <c r="B353" s="25"/>
      <c r="C353" s="21"/>
      <c r="D353" s="21"/>
      <c r="E353" s="21"/>
      <c r="F353" s="21"/>
      <c r="H353" s="3"/>
      <c r="AA353" s="22"/>
      <c r="AB353" s="18"/>
      <c r="AC353" s="3"/>
      <c r="AD353" s="3"/>
      <c r="AE353" s="3"/>
      <c r="AF353" s="3"/>
      <c r="AG353" s="3"/>
      <c r="AH353" s="3"/>
      <c r="AI353" s="3"/>
    </row>
    <row r="354" spans="1:35" ht="12" customHeight="1" x14ac:dyDescent="0.25">
      <c r="A354" s="25"/>
      <c r="B354" s="25"/>
      <c r="C354" s="21"/>
      <c r="D354" s="21"/>
      <c r="E354" s="21"/>
      <c r="F354" s="21"/>
      <c r="H354" s="3"/>
      <c r="AA354" s="22"/>
      <c r="AB354" s="18"/>
      <c r="AC354" s="3"/>
      <c r="AD354" s="3"/>
      <c r="AE354" s="3"/>
      <c r="AF354" s="3"/>
      <c r="AG354" s="3"/>
      <c r="AH354" s="3"/>
      <c r="AI354" s="3"/>
    </row>
    <row r="355" spans="1:35" ht="12" customHeight="1" x14ac:dyDescent="0.25">
      <c r="A355" s="25"/>
      <c r="B355" s="25"/>
      <c r="C355" s="21"/>
      <c r="D355" s="21"/>
      <c r="E355" s="21"/>
      <c r="F355" s="21"/>
      <c r="H355" s="3"/>
      <c r="AA355" s="22"/>
      <c r="AB355" s="18"/>
      <c r="AC355" s="3"/>
      <c r="AD355" s="3"/>
      <c r="AE355" s="3"/>
      <c r="AF355" s="3"/>
      <c r="AG355" s="3"/>
      <c r="AH355" s="3"/>
      <c r="AI355" s="3"/>
    </row>
    <row r="356" spans="1:35" ht="12" customHeight="1" x14ac:dyDescent="0.25">
      <c r="A356" s="25"/>
      <c r="B356" s="25"/>
      <c r="C356" s="21"/>
      <c r="D356" s="21"/>
      <c r="E356" s="21"/>
      <c r="F356" s="21"/>
      <c r="H356" s="3"/>
      <c r="AA356" s="22"/>
      <c r="AB356" s="18"/>
      <c r="AC356" s="3"/>
      <c r="AD356" s="3"/>
      <c r="AE356" s="3"/>
      <c r="AF356" s="3"/>
      <c r="AG356" s="3"/>
      <c r="AH356" s="3"/>
      <c r="AI356" s="3"/>
    </row>
    <row r="357" spans="1:35" ht="12" customHeight="1" x14ac:dyDescent="0.25">
      <c r="A357" s="25"/>
      <c r="B357" s="25"/>
      <c r="C357" s="21"/>
      <c r="D357" s="21"/>
      <c r="E357" s="21"/>
      <c r="F357" s="21"/>
      <c r="H357" s="3"/>
      <c r="AA357" s="22"/>
      <c r="AB357" s="18"/>
      <c r="AC357" s="3"/>
      <c r="AD357" s="3"/>
      <c r="AE357" s="3"/>
      <c r="AF357" s="3"/>
      <c r="AG357" s="3"/>
      <c r="AH357" s="3"/>
      <c r="AI357" s="3"/>
    </row>
    <row r="358" spans="1:35" ht="12" customHeight="1" x14ac:dyDescent="0.25">
      <c r="A358" s="25"/>
      <c r="B358" s="25"/>
      <c r="C358" s="21"/>
      <c r="D358" s="21"/>
      <c r="E358" s="21"/>
      <c r="F358" s="21"/>
      <c r="H358" s="3"/>
      <c r="AA358" s="22"/>
      <c r="AB358" s="18"/>
      <c r="AC358" s="3"/>
      <c r="AD358" s="3"/>
      <c r="AE358" s="3"/>
      <c r="AF358" s="3"/>
      <c r="AG358" s="3"/>
      <c r="AH358" s="3"/>
      <c r="AI358" s="3"/>
    </row>
    <row r="359" spans="1:35" ht="12" customHeight="1" x14ac:dyDescent="0.25">
      <c r="A359" s="25"/>
      <c r="B359" s="25"/>
      <c r="C359" s="21"/>
      <c r="D359" s="21"/>
      <c r="E359" s="21"/>
      <c r="F359" s="21"/>
      <c r="H359" s="3"/>
      <c r="AA359" s="22"/>
      <c r="AB359" s="18"/>
      <c r="AC359" s="3"/>
      <c r="AD359" s="3"/>
      <c r="AE359" s="3"/>
      <c r="AF359" s="3"/>
      <c r="AG359" s="3"/>
      <c r="AH359" s="3"/>
      <c r="AI359" s="3"/>
    </row>
    <row r="360" spans="1:35" ht="12" customHeight="1" x14ac:dyDescent="0.25">
      <c r="A360" s="25"/>
      <c r="B360" s="25"/>
      <c r="C360" s="21"/>
      <c r="D360" s="21"/>
      <c r="E360" s="21"/>
      <c r="F360" s="21"/>
      <c r="H360" s="3"/>
      <c r="AA360" s="22"/>
      <c r="AB360" s="18"/>
      <c r="AC360" s="3"/>
      <c r="AD360" s="3"/>
      <c r="AE360" s="3"/>
      <c r="AF360" s="3"/>
      <c r="AG360" s="3"/>
      <c r="AH360" s="3"/>
      <c r="AI360" s="3"/>
    </row>
    <row r="361" spans="1:35" ht="12" customHeight="1" x14ac:dyDescent="0.25">
      <c r="A361" s="25"/>
      <c r="B361" s="25"/>
      <c r="C361" s="21"/>
      <c r="D361" s="21"/>
      <c r="E361" s="21"/>
      <c r="F361" s="21"/>
      <c r="H361" s="3"/>
      <c r="AA361" s="22"/>
      <c r="AB361" s="18"/>
      <c r="AC361" s="3"/>
      <c r="AD361" s="3"/>
      <c r="AE361" s="3"/>
      <c r="AF361" s="3"/>
      <c r="AG361" s="3"/>
      <c r="AH361" s="3"/>
      <c r="AI361" s="3"/>
    </row>
    <row r="362" spans="1:35" ht="12" customHeight="1" x14ac:dyDescent="0.25">
      <c r="A362" s="25"/>
      <c r="B362" s="25"/>
      <c r="C362" s="21"/>
      <c r="D362" s="21"/>
      <c r="E362" s="21"/>
      <c r="F362" s="21"/>
      <c r="H362" s="3"/>
      <c r="AA362" s="22"/>
      <c r="AB362" s="18"/>
      <c r="AC362" s="3"/>
      <c r="AD362" s="3"/>
      <c r="AE362" s="3"/>
      <c r="AF362" s="3"/>
      <c r="AG362" s="3"/>
      <c r="AH362" s="3"/>
      <c r="AI362" s="3"/>
    </row>
    <row r="363" spans="1:35" ht="12" customHeight="1" x14ac:dyDescent="0.25">
      <c r="A363" s="25"/>
      <c r="B363" s="25"/>
      <c r="C363" s="21"/>
      <c r="D363" s="21"/>
      <c r="E363" s="21"/>
      <c r="F363" s="21"/>
      <c r="H363" s="3"/>
      <c r="AA363" s="22"/>
      <c r="AB363" s="18"/>
      <c r="AC363" s="3"/>
      <c r="AD363" s="3"/>
      <c r="AE363" s="3"/>
      <c r="AF363" s="3"/>
      <c r="AG363" s="3"/>
      <c r="AH363" s="3"/>
      <c r="AI363" s="3"/>
    </row>
    <row r="364" spans="1:35" ht="12" customHeight="1" x14ac:dyDescent="0.25">
      <c r="A364" s="25"/>
      <c r="B364" s="25"/>
      <c r="C364" s="21"/>
      <c r="D364" s="21"/>
      <c r="E364" s="21"/>
      <c r="F364" s="21"/>
      <c r="H364" s="3"/>
      <c r="AA364" s="22"/>
      <c r="AB364" s="18"/>
      <c r="AC364" s="3"/>
      <c r="AD364" s="3"/>
      <c r="AE364" s="3"/>
      <c r="AF364" s="3"/>
      <c r="AG364" s="3"/>
      <c r="AH364" s="3"/>
      <c r="AI364" s="3"/>
    </row>
    <row r="365" spans="1:35" ht="12" customHeight="1" x14ac:dyDescent="0.25">
      <c r="A365" s="25"/>
      <c r="B365" s="25"/>
      <c r="C365" s="21"/>
      <c r="D365" s="21"/>
      <c r="E365" s="21"/>
      <c r="F365" s="21"/>
      <c r="H365" s="3"/>
      <c r="AC365" s="3"/>
      <c r="AD365" s="3"/>
      <c r="AE365" s="3"/>
      <c r="AF365" s="3"/>
      <c r="AG365" s="3"/>
      <c r="AH365" s="3"/>
      <c r="AI365" s="3"/>
    </row>
    <row r="366" spans="1:35" ht="12" customHeight="1" x14ac:dyDescent="0.25">
      <c r="A366" s="25"/>
      <c r="B366" s="25"/>
      <c r="C366" s="21"/>
      <c r="D366" s="21"/>
      <c r="E366" s="21"/>
      <c r="F366" s="21"/>
      <c r="H366" s="3"/>
      <c r="AC366" s="3"/>
      <c r="AD366" s="3"/>
      <c r="AE366" s="3"/>
      <c r="AF366" s="3"/>
      <c r="AG366" s="3"/>
      <c r="AH366" s="3"/>
      <c r="AI366" s="3"/>
    </row>
    <row r="367" spans="1:35" ht="12" customHeight="1" x14ac:dyDescent="0.25">
      <c r="A367" s="25"/>
      <c r="B367" s="25"/>
      <c r="C367" s="21"/>
      <c r="D367" s="21"/>
      <c r="E367" s="21"/>
      <c r="F367" s="21"/>
      <c r="H367" s="3"/>
      <c r="AC367" s="3"/>
      <c r="AD367" s="3"/>
      <c r="AE367" s="3"/>
      <c r="AF367" s="3"/>
      <c r="AG367" s="3"/>
      <c r="AH367" s="3"/>
      <c r="AI367" s="3"/>
    </row>
    <row r="368" spans="1:35" ht="12" customHeight="1" x14ac:dyDescent="0.25">
      <c r="A368" s="25"/>
      <c r="B368" s="25"/>
      <c r="C368" s="21"/>
      <c r="D368" s="21"/>
      <c r="E368" s="21"/>
      <c r="F368" s="21"/>
      <c r="H368" s="3"/>
      <c r="AC368" s="3"/>
      <c r="AD368" s="3"/>
      <c r="AE368" s="3"/>
      <c r="AF368" s="3"/>
      <c r="AG368" s="3"/>
      <c r="AH368" s="3"/>
      <c r="AI368" s="3"/>
    </row>
    <row r="369" spans="1:35" ht="12" customHeight="1" x14ac:dyDescent="0.25">
      <c r="A369" s="25"/>
      <c r="B369" s="25"/>
      <c r="C369" s="21"/>
      <c r="D369" s="21"/>
      <c r="E369" s="21"/>
      <c r="F369" s="21"/>
      <c r="H369" s="3"/>
      <c r="AC369" s="3"/>
      <c r="AD369" s="3"/>
      <c r="AE369" s="3"/>
      <c r="AF369" s="3"/>
      <c r="AG369" s="3"/>
      <c r="AH369" s="3"/>
      <c r="AI369" s="3"/>
    </row>
    <row r="370" spans="1:35" ht="12" customHeight="1" x14ac:dyDescent="0.25">
      <c r="A370" s="25"/>
      <c r="B370" s="25"/>
      <c r="C370" s="21"/>
      <c r="D370" s="21"/>
      <c r="E370" s="21"/>
      <c r="F370" s="21"/>
      <c r="H370" s="3"/>
      <c r="AC370" s="3"/>
      <c r="AD370" s="3"/>
      <c r="AE370" s="3"/>
      <c r="AF370" s="3"/>
      <c r="AG370" s="3"/>
      <c r="AH370" s="3"/>
      <c r="AI370" s="3"/>
    </row>
    <row r="371" spans="1:35" ht="12" customHeight="1" x14ac:dyDescent="0.25">
      <c r="A371" s="25"/>
      <c r="B371" s="25"/>
      <c r="C371" s="21"/>
      <c r="D371" s="21"/>
      <c r="E371" s="21"/>
      <c r="F371" s="21"/>
      <c r="H371" s="3"/>
      <c r="AC371" s="3"/>
      <c r="AD371" s="3"/>
      <c r="AE371" s="3"/>
      <c r="AF371" s="3"/>
      <c r="AG371" s="3"/>
      <c r="AH371" s="3"/>
      <c r="AI371" s="3"/>
    </row>
    <row r="372" spans="1:35" ht="12" customHeight="1" x14ac:dyDescent="0.25">
      <c r="A372" s="25"/>
      <c r="B372" s="25"/>
      <c r="C372" s="21"/>
      <c r="D372" s="21"/>
      <c r="E372" s="21"/>
      <c r="F372" s="21"/>
      <c r="H372" s="3"/>
      <c r="AC372" s="3"/>
      <c r="AD372" s="3"/>
      <c r="AE372" s="3"/>
      <c r="AF372" s="3"/>
      <c r="AG372" s="3"/>
      <c r="AH372" s="3"/>
      <c r="AI372" s="3"/>
    </row>
    <row r="373" spans="1:35" ht="12" customHeight="1" x14ac:dyDescent="0.25">
      <c r="A373" s="25"/>
      <c r="B373" s="25"/>
      <c r="C373" s="21"/>
      <c r="D373" s="21"/>
      <c r="E373" s="21"/>
      <c r="F373" s="21"/>
      <c r="H373" s="3"/>
      <c r="AC373" s="3"/>
      <c r="AD373" s="3"/>
      <c r="AE373" s="3"/>
      <c r="AF373" s="3"/>
      <c r="AG373" s="3"/>
      <c r="AH373" s="3"/>
      <c r="AI373" s="3"/>
    </row>
    <row r="374" spans="1:35" ht="12" customHeight="1" x14ac:dyDescent="0.25">
      <c r="A374" s="25"/>
      <c r="B374" s="25"/>
      <c r="C374" s="21"/>
      <c r="D374" s="21"/>
      <c r="E374" s="21"/>
      <c r="F374" s="21"/>
      <c r="H374" s="3"/>
      <c r="AC374" s="3"/>
      <c r="AD374" s="3"/>
      <c r="AE374" s="3"/>
      <c r="AF374" s="3"/>
      <c r="AG374" s="3"/>
      <c r="AH374" s="3"/>
      <c r="AI374" s="3"/>
    </row>
    <row r="375" spans="1:35" ht="12" customHeight="1" x14ac:dyDescent="0.25">
      <c r="A375" s="25"/>
      <c r="B375" s="25"/>
      <c r="C375" s="21"/>
      <c r="D375" s="21"/>
      <c r="E375" s="21"/>
      <c r="F375" s="21"/>
      <c r="H375" s="3"/>
      <c r="AC375" s="3"/>
      <c r="AD375" s="3"/>
      <c r="AE375" s="3"/>
      <c r="AF375" s="3"/>
      <c r="AG375" s="3"/>
      <c r="AH375" s="3"/>
      <c r="AI375" s="3"/>
    </row>
    <row r="376" spans="1:35" ht="12" customHeight="1" x14ac:dyDescent="0.25">
      <c r="A376" s="25"/>
      <c r="B376" s="25"/>
      <c r="C376" s="21"/>
      <c r="D376" s="21"/>
      <c r="E376" s="21"/>
      <c r="F376" s="21"/>
      <c r="H376" s="3"/>
      <c r="AC376" s="3"/>
      <c r="AD376" s="3"/>
      <c r="AE376" s="3"/>
      <c r="AF376" s="3"/>
      <c r="AG376" s="3"/>
      <c r="AH376" s="3"/>
      <c r="AI376" s="3"/>
    </row>
    <row r="377" spans="1:35" ht="12" customHeight="1" x14ac:dyDescent="0.25">
      <c r="A377" s="25"/>
      <c r="B377" s="25"/>
      <c r="C377" s="21"/>
      <c r="D377" s="21"/>
      <c r="E377" s="21"/>
      <c r="F377" s="21"/>
      <c r="H377" s="3"/>
      <c r="AC377" s="3"/>
      <c r="AD377" s="3"/>
      <c r="AE377" s="3"/>
      <c r="AF377" s="3"/>
      <c r="AG377" s="3"/>
      <c r="AH377" s="3"/>
      <c r="AI377" s="3"/>
    </row>
    <row r="378" spans="1:35" ht="12" customHeight="1" x14ac:dyDescent="0.25">
      <c r="A378" s="25"/>
      <c r="B378" s="25"/>
      <c r="C378" s="21"/>
      <c r="D378" s="21"/>
      <c r="E378" s="21"/>
      <c r="F378" s="21"/>
      <c r="H378" s="3"/>
      <c r="AC378" s="3"/>
      <c r="AD378" s="3"/>
      <c r="AE378" s="3"/>
      <c r="AF378" s="3"/>
      <c r="AG378" s="3"/>
      <c r="AH378" s="3"/>
      <c r="AI378" s="3"/>
    </row>
    <row r="379" spans="1:35" ht="12" customHeight="1" x14ac:dyDescent="0.25">
      <c r="A379" s="25"/>
      <c r="B379" s="25"/>
      <c r="C379" s="21"/>
      <c r="D379" s="21"/>
      <c r="E379" s="21"/>
      <c r="F379" s="21"/>
      <c r="H379" s="3"/>
      <c r="AC379" s="3"/>
      <c r="AD379" s="3"/>
      <c r="AE379" s="3"/>
      <c r="AF379" s="3"/>
      <c r="AG379" s="3"/>
      <c r="AH379" s="3"/>
      <c r="AI379" s="3"/>
    </row>
    <row r="380" spans="1:35" ht="12" customHeight="1" x14ac:dyDescent="0.25">
      <c r="A380" s="25"/>
      <c r="B380" s="25"/>
      <c r="C380" s="21"/>
      <c r="D380" s="21"/>
      <c r="E380" s="21"/>
      <c r="F380" s="21"/>
      <c r="H380" s="3"/>
      <c r="AC380" s="3"/>
      <c r="AD380" s="3"/>
      <c r="AE380" s="3"/>
      <c r="AF380" s="3"/>
      <c r="AG380" s="3"/>
      <c r="AH380" s="3"/>
      <c r="AI380" s="3"/>
    </row>
    <row r="381" spans="1:35" ht="12" customHeight="1" x14ac:dyDescent="0.25">
      <c r="A381" s="25"/>
      <c r="B381" s="25"/>
      <c r="C381" s="21"/>
      <c r="D381" s="21"/>
      <c r="E381" s="21"/>
      <c r="F381" s="21"/>
      <c r="H381" s="3"/>
      <c r="AC381" s="3"/>
      <c r="AD381" s="3"/>
      <c r="AE381" s="3"/>
      <c r="AF381" s="3"/>
      <c r="AG381" s="3"/>
      <c r="AH381" s="3"/>
      <c r="AI381" s="3"/>
    </row>
    <row r="382" spans="1:35" ht="12" customHeight="1" x14ac:dyDescent="0.25">
      <c r="A382" s="25"/>
      <c r="B382" s="25"/>
      <c r="C382" s="21"/>
      <c r="D382" s="21"/>
      <c r="E382" s="21"/>
      <c r="F382" s="21"/>
      <c r="H382" s="3"/>
      <c r="AC382" s="3"/>
      <c r="AD382" s="3"/>
      <c r="AE382" s="3"/>
      <c r="AF382" s="3"/>
      <c r="AG382" s="3"/>
      <c r="AH382" s="3"/>
      <c r="AI382" s="3"/>
    </row>
    <row r="383" spans="1:35" ht="12" customHeight="1" x14ac:dyDescent="0.25">
      <c r="H383" s="3"/>
      <c r="AC383" s="3"/>
      <c r="AD383" s="3"/>
      <c r="AE383" s="3"/>
      <c r="AF383" s="3"/>
      <c r="AG383" s="3"/>
      <c r="AH383" s="3"/>
      <c r="AI383" s="3"/>
    </row>
    <row r="384" spans="1:35" ht="12" customHeight="1" x14ac:dyDescent="0.25">
      <c r="H384" s="3"/>
      <c r="AC384" s="3"/>
      <c r="AD384" s="3"/>
      <c r="AE384" s="3"/>
      <c r="AF384" s="3"/>
      <c r="AG384" s="3"/>
      <c r="AH384" s="3"/>
      <c r="AI384" s="3"/>
    </row>
    <row r="385" spans="7:35" ht="12" customHeight="1" x14ac:dyDescent="0.25">
      <c r="H385" s="3"/>
      <c r="AC385" s="3"/>
      <c r="AD385" s="3"/>
      <c r="AE385" s="3"/>
      <c r="AF385" s="3"/>
      <c r="AG385" s="3"/>
      <c r="AH385" s="3"/>
      <c r="AI385" s="3"/>
    </row>
    <row r="386" spans="7:35" ht="12" customHeight="1" x14ac:dyDescent="0.25">
      <c r="H386" s="3"/>
      <c r="AC386" s="3"/>
      <c r="AD386" s="3"/>
      <c r="AE386" s="3"/>
      <c r="AF386" s="3"/>
      <c r="AG386" s="3"/>
      <c r="AH386" s="3"/>
      <c r="AI386" s="3"/>
    </row>
    <row r="387" spans="7:35" ht="12" customHeight="1" x14ac:dyDescent="0.25">
      <c r="H387" s="3"/>
      <c r="AC387" s="3"/>
      <c r="AD387" s="3"/>
      <c r="AE387" s="3"/>
      <c r="AF387" s="3"/>
      <c r="AG387" s="3"/>
      <c r="AH387" s="3"/>
      <c r="AI387" s="3"/>
    </row>
    <row r="388" spans="7:35" ht="12" customHeight="1" x14ac:dyDescent="0.25">
      <c r="H388" s="3"/>
      <c r="AC388" s="3"/>
      <c r="AD388" s="3"/>
      <c r="AE388" s="3"/>
      <c r="AF388" s="3"/>
      <c r="AG388" s="3"/>
      <c r="AH388" s="3"/>
      <c r="AI388" s="3"/>
    </row>
    <row r="389" spans="7:35" ht="12" customHeight="1" x14ac:dyDescent="0.25">
      <c r="H389" s="3"/>
      <c r="AC389" s="3"/>
      <c r="AD389" s="3"/>
      <c r="AE389" s="3"/>
      <c r="AF389" s="3"/>
      <c r="AG389" s="3"/>
      <c r="AH389" s="3"/>
      <c r="AI389" s="3"/>
    </row>
    <row r="390" spans="7:35" ht="12" customHeight="1" x14ac:dyDescent="0.25">
      <c r="G390" s="3"/>
      <c r="H390" s="3"/>
      <c r="AC390" s="3"/>
      <c r="AD390" s="3"/>
      <c r="AE390" s="3"/>
      <c r="AF390" s="3"/>
      <c r="AG390" s="3"/>
      <c r="AH390" s="3"/>
      <c r="AI390" s="3"/>
    </row>
    <row r="391" spans="7:35" ht="12" customHeight="1" x14ac:dyDescent="0.25">
      <c r="G391" s="3"/>
      <c r="H391" s="3"/>
      <c r="AC391" s="3"/>
      <c r="AD391" s="3"/>
      <c r="AE391" s="3"/>
      <c r="AF391" s="3"/>
      <c r="AG391" s="3"/>
      <c r="AH391" s="3"/>
      <c r="AI391" s="3"/>
    </row>
    <row r="392" spans="7:35" ht="12" customHeight="1" x14ac:dyDescent="0.25">
      <c r="AA392" s="3"/>
      <c r="AB392" s="3"/>
      <c r="AC392" s="18"/>
      <c r="AD392" s="18"/>
      <c r="AE392" s="3"/>
      <c r="AF392" s="3"/>
      <c r="AG392" s="3"/>
      <c r="AH392" s="3"/>
      <c r="AI392" s="3"/>
    </row>
    <row r="393" spans="7:35" ht="12" customHeight="1" x14ac:dyDescent="0.25">
      <c r="AA393" s="3"/>
      <c r="AB393" s="3"/>
      <c r="AC393" s="18"/>
      <c r="AD393" s="18"/>
      <c r="AE393" s="3"/>
      <c r="AF393" s="3"/>
      <c r="AG393" s="3"/>
      <c r="AH393" s="3"/>
      <c r="AI393" s="3"/>
    </row>
    <row r="394" spans="7:35" ht="12" customHeight="1" x14ac:dyDescent="0.25">
      <c r="AA394" s="3"/>
      <c r="AB394" s="3"/>
      <c r="AC394" s="18"/>
      <c r="AD394" s="18"/>
      <c r="AE394" s="3"/>
      <c r="AF394" s="3"/>
      <c r="AG394" s="3"/>
      <c r="AH394" s="3"/>
      <c r="AI394" s="3"/>
    </row>
    <row r="395" spans="7:35" ht="12" customHeight="1" x14ac:dyDescent="0.25">
      <c r="AA395" s="3"/>
      <c r="AB395" s="3"/>
      <c r="AC395" s="18"/>
      <c r="AD395" s="18"/>
      <c r="AE395" s="3"/>
      <c r="AF395" s="3"/>
      <c r="AG395" s="3"/>
      <c r="AH395" s="3"/>
      <c r="AI395" s="3"/>
    </row>
    <row r="396" spans="7:35" ht="12" customHeight="1" x14ac:dyDescent="0.25">
      <c r="AA396" s="3"/>
      <c r="AB396" s="3"/>
      <c r="AC396" s="18"/>
      <c r="AD396" s="18"/>
      <c r="AE396" s="3"/>
      <c r="AF396" s="3"/>
      <c r="AG396" s="3"/>
      <c r="AH396" s="3"/>
      <c r="AI396" s="3"/>
    </row>
    <row r="397" spans="7:35" ht="12" customHeight="1" x14ac:dyDescent="0.25">
      <c r="AA397" s="3"/>
      <c r="AB397" s="3"/>
      <c r="AC397" s="18"/>
      <c r="AD397" s="18"/>
      <c r="AE397" s="3"/>
      <c r="AF397" s="3"/>
      <c r="AG397" s="3"/>
      <c r="AH397" s="3"/>
      <c r="AI397" s="3"/>
    </row>
    <row r="398" spans="7:35" ht="12" customHeight="1" x14ac:dyDescent="0.25">
      <c r="AA398" s="3"/>
      <c r="AB398" s="3"/>
      <c r="AC398" s="18"/>
      <c r="AD398" s="18"/>
      <c r="AE398" s="3"/>
      <c r="AF398" s="3"/>
      <c r="AG398" s="3"/>
      <c r="AH398" s="3"/>
      <c r="AI398" s="3"/>
    </row>
    <row r="399" spans="7:35" ht="12" customHeight="1" x14ac:dyDescent="0.25">
      <c r="AA399" s="3"/>
      <c r="AB399" s="3"/>
      <c r="AC399" s="18"/>
      <c r="AD399" s="18"/>
      <c r="AE399" s="3"/>
      <c r="AF399" s="3"/>
      <c r="AG399" s="3"/>
      <c r="AH399" s="3"/>
      <c r="AI399" s="3"/>
    </row>
    <row r="400" spans="7:35" ht="12" customHeight="1" x14ac:dyDescent="0.25">
      <c r="AA400" s="3"/>
      <c r="AB400" s="3"/>
      <c r="AC400" s="18"/>
      <c r="AD400" s="18"/>
      <c r="AE400" s="3"/>
      <c r="AF400" s="3"/>
      <c r="AG400" s="3"/>
      <c r="AH400" s="3"/>
      <c r="AI400" s="3"/>
    </row>
    <row r="401" spans="27:35" ht="12" customHeight="1" x14ac:dyDescent="0.25">
      <c r="AA401" s="3"/>
      <c r="AB401" s="3"/>
      <c r="AC401" s="18"/>
      <c r="AD401" s="18"/>
      <c r="AE401" s="3"/>
      <c r="AF401" s="3"/>
      <c r="AG401" s="3"/>
      <c r="AH401" s="3"/>
      <c r="AI401" s="3"/>
    </row>
    <row r="402" spans="27:35" ht="12" customHeight="1" x14ac:dyDescent="0.25">
      <c r="AA402" s="3"/>
      <c r="AB402" s="3"/>
      <c r="AC402" s="18"/>
      <c r="AD402" s="18"/>
      <c r="AE402" s="3"/>
      <c r="AF402" s="3"/>
      <c r="AG402" s="3"/>
      <c r="AH402" s="3"/>
      <c r="AI402" s="3"/>
    </row>
    <row r="403" spans="27:35" ht="12" customHeight="1" x14ac:dyDescent="0.25">
      <c r="AA403" s="3"/>
      <c r="AB403" s="3"/>
      <c r="AC403" s="18"/>
      <c r="AD403" s="18"/>
      <c r="AE403" s="3"/>
      <c r="AF403" s="3"/>
      <c r="AG403" s="3"/>
      <c r="AH403" s="3"/>
      <c r="AI403" s="3"/>
    </row>
    <row r="404" spans="27:35" ht="12" customHeight="1" x14ac:dyDescent="0.25">
      <c r="AA404" s="3"/>
      <c r="AB404" s="3"/>
      <c r="AC404" s="18"/>
      <c r="AD404" s="18"/>
      <c r="AE404" s="3"/>
      <c r="AF404" s="3"/>
      <c r="AG404" s="3"/>
      <c r="AH404" s="3"/>
      <c r="AI404" s="3"/>
    </row>
    <row r="405" spans="27:35" ht="12" customHeight="1" x14ac:dyDescent="0.25">
      <c r="AA405" s="3"/>
      <c r="AB405" s="3"/>
      <c r="AC405" s="18"/>
      <c r="AD405" s="18"/>
      <c r="AE405" s="3"/>
      <c r="AF405" s="3"/>
      <c r="AG405" s="3"/>
      <c r="AH405" s="3"/>
      <c r="AI405" s="3"/>
    </row>
    <row r="406" spans="27:35" ht="12" customHeight="1" x14ac:dyDescent="0.25">
      <c r="AA406" s="3"/>
      <c r="AB406" s="3"/>
      <c r="AC406" s="18"/>
      <c r="AD406" s="18"/>
      <c r="AE406" s="3"/>
      <c r="AF406" s="3"/>
      <c r="AG406" s="3"/>
      <c r="AH406" s="3"/>
      <c r="AI406" s="3"/>
    </row>
    <row r="407" spans="27:35" ht="12" customHeight="1" x14ac:dyDescent="0.25">
      <c r="AA407" s="3"/>
      <c r="AB407" s="3"/>
      <c r="AC407" s="18"/>
      <c r="AD407" s="18"/>
      <c r="AE407" s="3"/>
      <c r="AF407" s="3"/>
      <c r="AG407" s="3"/>
      <c r="AH407" s="3"/>
      <c r="AI407" s="3"/>
    </row>
    <row r="408" spans="27:35" ht="12" customHeight="1" x14ac:dyDescent="0.25">
      <c r="AA408" s="3"/>
      <c r="AB408" s="3"/>
      <c r="AC408" s="18"/>
      <c r="AD408" s="18"/>
      <c r="AE408" s="3"/>
      <c r="AF408" s="3"/>
      <c r="AG408" s="3"/>
      <c r="AH408" s="3"/>
      <c r="AI408" s="3"/>
    </row>
    <row r="409" spans="27:35" ht="12" customHeight="1" x14ac:dyDescent="0.25">
      <c r="AA409" s="3"/>
      <c r="AB409" s="3"/>
      <c r="AC409" s="18"/>
      <c r="AD409" s="18"/>
      <c r="AE409" s="3"/>
      <c r="AF409" s="3"/>
      <c r="AG409" s="3"/>
      <c r="AH409" s="3"/>
      <c r="AI409" s="3"/>
    </row>
    <row r="410" spans="27:35" ht="12" customHeight="1" x14ac:dyDescent="0.25">
      <c r="AA410" s="3"/>
      <c r="AB410" s="3"/>
      <c r="AC410" s="18"/>
      <c r="AD410" s="18"/>
      <c r="AE410" s="3"/>
      <c r="AF410" s="3"/>
      <c r="AG410" s="3"/>
      <c r="AH410" s="3"/>
      <c r="AI410" s="3"/>
    </row>
    <row r="411" spans="27:35" ht="12" customHeight="1" x14ac:dyDescent="0.25">
      <c r="AA411" s="3"/>
      <c r="AB411" s="3"/>
      <c r="AC411" s="18"/>
      <c r="AD411" s="18"/>
      <c r="AE411" s="3"/>
      <c r="AF411" s="3"/>
      <c r="AG411" s="3"/>
      <c r="AH411" s="3"/>
      <c r="AI411" s="3"/>
    </row>
    <row r="412" spans="27:35" ht="12" customHeight="1" x14ac:dyDescent="0.25">
      <c r="AA412" s="3"/>
      <c r="AB412" s="3"/>
      <c r="AC412" s="18"/>
      <c r="AD412" s="18"/>
      <c r="AE412" s="3"/>
      <c r="AF412" s="3"/>
      <c r="AG412" s="3"/>
      <c r="AH412" s="3"/>
      <c r="AI412" s="3"/>
    </row>
    <row r="413" spans="27:35" ht="12" customHeight="1" x14ac:dyDescent="0.25">
      <c r="AA413" s="3"/>
      <c r="AB413" s="3"/>
      <c r="AC413" s="18"/>
      <c r="AD413" s="18"/>
      <c r="AE413" s="3"/>
      <c r="AF413" s="3"/>
      <c r="AG413" s="3"/>
      <c r="AH413" s="3"/>
      <c r="AI413" s="3"/>
    </row>
    <row r="414" spans="27:35" ht="12" customHeight="1" x14ac:dyDescent="0.25">
      <c r="AA414" s="3"/>
      <c r="AB414" s="3"/>
      <c r="AC414" s="18"/>
      <c r="AD414" s="18"/>
      <c r="AE414" s="3"/>
      <c r="AF414" s="3"/>
      <c r="AG414" s="3"/>
      <c r="AH414" s="3"/>
      <c r="AI414" s="3"/>
    </row>
    <row r="415" spans="27:35" ht="12" customHeight="1" x14ac:dyDescent="0.25">
      <c r="AA415" s="3"/>
      <c r="AB415" s="3"/>
      <c r="AC415" s="18"/>
      <c r="AD415" s="18"/>
      <c r="AE415" s="3"/>
      <c r="AF415" s="3"/>
      <c r="AG415" s="3"/>
      <c r="AH415" s="3"/>
      <c r="AI415" s="3"/>
    </row>
    <row r="416" spans="27:35" ht="12" customHeight="1" x14ac:dyDescent="0.25">
      <c r="AA416" s="3"/>
      <c r="AB416" s="3"/>
      <c r="AC416" s="18"/>
      <c r="AD416" s="18"/>
      <c r="AE416" s="3"/>
      <c r="AF416" s="3"/>
      <c r="AG416" s="3"/>
      <c r="AH416" s="3"/>
      <c r="AI416" s="3"/>
    </row>
    <row r="417" spans="27:35" ht="12" customHeight="1" x14ac:dyDescent="0.25">
      <c r="AA417" s="3"/>
      <c r="AB417" s="3"/>
      <c r="AC417" s="18"/>
      <c r="AD417" s="18"/>
      <c r="AE417" s="3"/>
      <c r="AF417" s="3"/>
      <c r="AG417" s="3"/>
      <c r="AH417" s="3"/>
      <c r="AI417" s="3"/>
    </row>
    <row r="418" spans="27:35" ht="12" customHeight="1" x14ac:dyDescent="0.25">
      <c r="AA418" s="3"/>
      <c r="AB418" s="3"/>
      <c r="AC418" s="18"/>
      <c r="AD418" s="18"/>
      <c r="AE418" s="3"/>
      <c r="AF418" s="3"/>
      <c r="AG418" s="3"/>
      <c r="AH418" s="3"/>
      <c r="AI418" s="3"/>
    </row>
    <row r="419" spans="27:35" ht="12" customHeight="1" x14ac:dyDescent="0.25">
      <c r="AA419" s="3"/>
      <c r="AB419" s="3"/>
      <c r="AC419" s="18"/>
      <c r="AD419" s="18"/>
      <c r="AE419" s="3"/>
      <c r="AF419" s="3"/>
      <c r="AG419" s="3"/>
      <c r="AH419" s="3"/>
      <c r="AI419" s="3"/>
    </row>
    <row r="420" spans="27:35" ht="12" customHeight="1" x14ac:dyDescent="0.25">
      <c r="AA420" s="3"/>
      <c r="AB420" s="3"/>
      <c r="AC420" s="18"/>
      <c r="AD420" s="18"/>
      <c r="AE420" s="3"/>
      <c r="AF420" s="3"/>
      <c r="AG420" s="3"/>
      <c r="AH420" s="3"/>
      <c r="AI420" s="3"/>
    </row>
    <row r="421" spans="27:35" ht="12" customHeight="1" x14ac:dyDescent="0.25">
      <c r="AA421" s="3"/>
      <c r="AB421" s="3"/>
      <c r="AC421" s="18"/>
      <c r="AD421" s="18"/>
      <c r="AE421" s="3"/>
      <c r="AF421" s="3"/>
      <c r="AG421" s="3"/>
      <c r="AH421" s="3"/>
      <c r="AI421" s="3"/>
    </row>
    <row r="422" spans="27:35" ht="12" customHeight="1" x14ac:dyDescent="0.25">
      <c r="AA422" s="3"/>
      <c r="AB422" s="3"/>
      <c r="AC422" s="18"/>
      <c r="AD422" s="18"/>
      <c r="AE422" s="3"/>
      <c r="AF422" s="3"/>
      <c r="AG422" s="3"/>
      <c r="AH422" s="3"/>
      <c r="AI422" s="3"/>
    </row>
    <row r="423" spans="27:35" ht="12" customHeight="1" x14ac:dyDescent="0.25">
      <c r="AA423" s="3"/>
      <c r="AB423" s="3"/>
      <c r="AC423" s="18"/>
      <c r="AD423" s="18"/>
      <c r="AE423" s="3"/>
      <c r="AF423" s="3"/>
      <c r="AG423" s="3"/>
      <c r="AH423" s="3"/>
      <c r="AI423" s="3"/>
    </row>
    <row r="424" spans="27:35" ht="12" customHeight="1" x14ac:dyDescent="0.25">
      <c r="AA424" s="3"/>
      <c r="AB424" s="3"/>
      <c r="AC424" s="18"/>
      <c r="AD424" s="18"/>
      <c r="AE424" s="3"/>
      <c r="AF424" s="3"/>
      <c r="AG424" s="3"/>
      <c r="AH424" s="3"/>
      <c r="AI424" s="3"/>
    </row>
    <row r="425" spans="27:35" ht="12" customHeight="1" x14ac:dyDescent="0.25">
      <c r="AA425" s="3"/>
      <c r="AB425" s="3"/>
      <c r="AC425" s="18"/>
      <c r="AD425" s="18"/>
      <c r="AE425" s="3"/>
      <c r="AF425" s="3"/>
      <c r="AG425" s="3"/>
      <c r="AH425" s="3"/>
      <c r="AI425" s="3"/>
    </row>
    <row r="426" spans="27:35" ht="12" customHeight="1" x14ac:dyDescent="0.25">
      <c r="AA426" s="3"/>
      <c r="AB426" s="3"/>
      <c r="AC426" s="18"/>
      <c r="AD426" s="18"/>
      <c r="AE426" s="3"/>
      <c r="AF426" s="3"/>
      <c r="AG426" s="3"/>
      <c r="AH426" s="3"/>
      <c r="AI426" s="3"/>
    </row>
    <row r="427" spans="27:35" ht="12" customHeight="1" x14ac:dyDescent="0.25">
      <c r="AA427" s="3"/>
      <c r="AB427" s="3"/>
      <c r="AC427" s="18"/>
      <c r="AD427" s="18"/>
      <c r="AE427" s="3"/>
      <c r="AF427" s="3"/>
      <c r="AG427" s="3"/>
      <c r="AH427" s="3"/>
      <c r="AI427" s="3"/>
    </row>
    <row r="428" spans="27:35" ht="12" customHeight="1" x14ac:dyDescent="0.25">
      <c r="AA428" s="3"/>
      <c r="AB428" s="3"/>
      <c r="AC428" s="18"/>
      <c r="AD428" s="18"/>
      <c r="AE428" s="3"/>
      <c r="AF428" s="3"/>
      <c r="AG428" s="3"/>
      <c r="AH428" s="3"/>
      <c r="AI428" s="3"/>
    </row>
    <row r="429" spans="27:35" ht="12" customHeight="1" x14ac:dyDescent="0.25">
      <c r="AA429" s="3"/>
      <c r="AB429" s="3"/>
      <c r="AC429" s="18"/>
      <c r="AD429" s="18"/>
      <c r="AE429" s="3"/>
      <c r="AF429" s="3"/>
      <c r="AG429" s="3"/>
      <c r="AH429" s="3"/>
      <c r="AI429" s="3"/>
    </row>
    <row r="430" spans="27:35" ht="12" customHeight="1" x14ac:dyDescent="0.25">
      <c r="AA430" s="3"/>
      <c r="AB430" s="3"/>
      <c r="AC430" s="18"/>
      <c r="AD430" s="18"/>
      <c r="AE430" s="3"/>
      <c r="AF430" s="3"/>
      <c r="AG430" s="3"/>
      <c r="AH430" s="3"/>
      <c r="AI430" s="3"/>
    </row>
    <row r="431" spans="27:35" ht="12" customHeight="1" x14ac:dyDescent="0.25">
      <c r="AA431" s="3"/>
      <c r="AB431" s="3"/>
      <c r="AC431" s="18"/>
      <c r="AD431" s="18"/>
      <c r="AE431" s="3"/>
      <c r="AF431" s="3"/>
      <c r="AG431" s="3"/>
      <c r="AH431" s="3"/>
      <c r="AI431" s="3"/>
    </row>
    <row r="432" spans="27:35" ht="12" customHeight="1" x14ac:dyDescent="0.25">
      <c r="AA432" s="3"/>
      <c r="AB432" s="3"/>
      <c r="AC432" s="18"/>
      <c r="AD432" s="18"/>
      <c r="AE432" s="3"/>
      <c r="AF432" s="3"/>
      <c r="AG432" s="3"/>
      <c r="AH432" s="3"/>
      <c r="AI432" s="3"/>
    </row>
    <row r="433" spans="27:37" ht="12" customHeight="1" x14ac:dyDescent="0.25">
      <c r="AA433" s="3"/>
      <c r="AB433" s="3"/>
      <c r="AC433" s="18"/>
      <c r="AD433" s="18"/>
      <c r="AE433" s="3"/>
      <c r="AF433" s="3"/>
      <c r="AG433" s="3"/>
      <c r="AH433" s="3"/>
      <c r="AI433" s="3"/>
    </row>
    <row r="434" spans="27:37" ht="12" customHeight="1" x14ac:dyDescent="0.25">
      <c r="AA434" s="3"/>
      <c r="AB434" s="3"/>
      <c r="AC434" s="18"/>
      <c r="AD434" s="18"/>
      <c r="AE434" s="3"/>
      <c r="AF434" s="3"/>
      <c r="AG434" s="3"/>
      <c r="AH434" s="3"/>
      <c r="AI434" s="3"/>
    </row>
    <row r="435" spans="27:37" ht="12" customHeight="1" x14ac:dyDescent="0.25">
      <c r="AA435" s="3"/>
      <c r="AB435" s="3"/>
      <c r="AC435" s="18"/>
      <c r="AD435" s="18"/>
      <c r="AE435" s="3"/>
      <c r="AF435" s="3"/>
      <c r="AG435" s="3"/>
      <c r="AH435" s="3"/>
      <c r="AI435" s="3"/>
    </row>
    <row r="436" spans="27:37" ht="12" customHeight="1" x14ac:dyDescent="0.25">
      <c r="AA436" s="3"/>
      <c r="AB436" s="3"/>
      <c r="AC436" s="18"/>
      <c r="AD436" s="18"/>
      <c r="AE436" s="3"/>
      <c r="AF436" s="3"/>
      <c r="AG436" s="3"/>
      <c r="AH436" s="3"/>
      <c r="AI436" s="3"/>
    </row>
    <row r="437" spans="27:37" ht="12" customHeight="1" x14ac:dyDescent="0.25">
      <c r="AA437" s="3"/>
      <c r="AB437" s="3"/>
      <c r="AC437" s="18"/>
      <c r="AD437" s="18"/>
      <c r="AE437" s="3"/>
      <c r="AF437" s="3"/>
      <c r="AG437" s="3"/>
      <c r="AH437" s="3"/>
      <c r="AI437" s="3"/>
    </row>
    <row r="438" spans="27:37" ht="12" customHeight="1" x14ac:dyDescent="0.25">
      <c r="AA438" s="3"/>
      <c r="AB438" s="3"/>
      <c r="AC438" s="18"/>
      <c r="AD438" s="18"/>
      <c r="AE438" s="3"/>
      <c r="AF438" s="3"/>
      <c r="AG438" s="3"/>
      <c r="AH438" s="3"/>
      <c r="AI438" s="3"/>
    </row>
    <row r="439" spans="27:37" ht="12" customHeight="1" x14ac:dyDescent="0.25">
      <c r="AA439" s="3"/>
      <c r="AB439" s="3"/>
      <c r="AC439" s="18"/>
      <c r="AD439" s="18"/>
      <c r="AE439" s="3"/>
      <c r="AF439" s="3"/>
      <c r="AG439" s="3"/>
      <c r="AH439" s="3"/>
      <c r="AI439" s="3"/>
    </row>
    <row r="440" spans="27:37" ht="12" customHeight="1" x14ac:dyDescent="0.25">
      <c r="AA440" s="3"/>
      <c r="AB440" s="3"/>
      <c r="AC440" s="18"/>
      <c r="AD440" s="18"/>
      <c r="AE440" s="3"/>
      <c r="AF440" s="3"/>
      <c r="AG440" s="3"/>
      <c r="AH440" s="3"/>
      <c r="AI440" s="3"/>
    </row>
    <row r="441" spans="27:37" ht="12" customHeight="1" x14ac:dyDescent="0.25">
      <c r="AA441" s="3"/>
      <c r="AB441" s="3"/>
      <c r="AC441" s="25"/>
      <c r="AD441" s="25"/>
      <c r="AE441" s="46"/>
      <c r="AF441" s="53"/>
      <c r="AG441" s="46"/>
      <c r="AJ441" s="18"/>
      <c r="AK441" s="18"/>
    </row>
    <row r="442" spans="27:37" ht="12" customHeight="1" x14ac:dyDescent="0.25">
      <c r="AA442" s="3"/>
      <c r="AB442" s="3"/>
      <c r="AC442" s="25"/>
      <c r="AD442" s="25"/>
      <c r="AE442" s="46"/>
      <c r="AF442" s="53"/>
      <c r="AG442" s="46"/>
      <c r="AJ442" s="18"/>
      <c r="AK442" s="18"/>
    </row>
    <row r="443" spans="27:37" ht="12" customHeight="1" x14ac:dyDescent="0.25">
      <c r="AA443" s="3"/>
      <c r="AB443" s="3"/>
      <c r="AC443" s="25"/>
      <c r="AD443" s="25"/>
      <c r="AE443" s="46"/>
      <c r="AF443" s="53"/>
      <c r="AG443" s="46"/>
      <c r="AJ443" s="18"/>
      <c r="AK443" s="18"/>
    </row>
    <row r="444" spans="27:37" ht="12" customHeight="1" x14ac:dyDescent="0.25">
      <c r="AA444" s="3"/>
      <c r="AB444" s="3"/>
      <c r="AC444" s="25"/>
      <c r="AD444" s="25"/>
      <c r="AE444" s="46"/>
      <c r="AF444" s="53"/>
      <c r="AG444" s="46"/>
      <c r="AJ444" s="18"/>
      <c r="AK444" s="18"/>
    </row>
    <row r="445" spans="27:37" ht="12" customHeight="1" x14ac:dyDescent="0.25">
      <c r="AA445" s="3"/>
      <c r="AB445" s="3"/>
      <c r="AC445" s="25"/>
      <c r="AD445" s="25"/>
      <c r="AE445" s="46"/>
      <c r="AF445" s="53"/>
      <c r="AG445" s="46"/>
      <c r="AJ445" s="18"/>
      <c r="AK445" s="18"/>
    </row>
    <row r="446" spans="27:37" ht="12" customHeight="1" x14ac:dyDescent="0.25">
      <c r="AA446" s="3"/>
      <c r="AB446" s="3"/>
      <c r="AC446" s="25"/>
      <c r="AD446" s="25"/>
      <c r="AE446" s="46"/>
      <c r="AF446" s="53"/>
      <c r="AG446" s="46"/>
      <c r="AJ446" s="18"/>
      <c r="AK446" s="18"/>
    </row>
    <row r="447" spans="27:37" ht="12" customHeight="1" x14ac:dyDescent="0.25">
      <c r="AA447" s="3"/>
      <c r="AB447" s="3"/>
      <c r="AC447" s="25"/>
      <c r="AD447" s="25"/>
      <c r="AE447" s="46"/>
      <c r="AF447" s="53"/>
      <c r="AG447" s="46"/>
      <c r="AJ447" s="18"/>
      <c r="AK447" s="18"/>
    </row>
    <row r="448" spans="27:37" ht="12" customHeight="1" x14ac:dyDescent="0.25">
      <c r="AA448" s="3"/>
      <c r="AB448" s="3"/>
      <c r="AC448" s="25"/>
      <c r="AD448" s="25"/>
      <c r="AE448" s="46"/>
      <c r="AF448" s="53"/>
      <c r="AG448" s="46"/>
      <c r="AJ448" s="18"/>
      <c r="AK448" s="18"/>
    </row>
    <row r="449" spans="27:37" ht="12" customHeight="1" x14ac:dyDescent="0.25">
      <c r="AA449" s="3"/>
      <c r="AB449" s="3"/>
      <c r="AC449" s="25"/>
      <c r="AD449" s="25"/>
      <c r="AE449" s="46"/>
      <c r="AF449" s="53"/>
      <c r="AG449" s="46"/>
      <c r="AJ449" s="18"/>
      <c r="AK449" s="18"/>
    </row>
    <row r="450" spans="27:37" ht="12" customHeight="1" x14ac:dyDescent="0.25">
      <c r="AA450" s="3"/>
      <c r="AB450" s="3"/>
      <c r="AC450" s="25"/>
      <c r="AD450" s="25"/>
      <c r="AE450" s="46"/>
      <c r="AF450" s="53"/>
      <c r="AG450" s="46"/>
      <c r="AJ450" s="18"/>
      <c r="AK450" s="18"/>
    </row>
    <row r="451" spans="27:37" ht="12" customHeight="1" x14ac:dyDescent="0.25">
      <c r="AA451" s="3"/>
      <c r="AB451" s="3"/>
      <c r="AC451" s="25"/>
      <c r="AD451" s="25"/>
      <c r="AE451" s="46"/>
      <c r="AF451" s="53"/>
      <c r="AG451" s="46"/>
      <c r="AJ451" s="18"/>
      <c r="AK451" s="18"/>
    </row>
    <row r="452" spans="27:37" ht="12" customHeight="1" x14ac:dyDescent="0.25">
      <c r="AA452" s="3"/>
      <c r="AB452" s="3"/>
      <c r="AC452" s="25"/>
      <c r="AD452" s="25"/>
      <c r="AE452" s="46"/>
      <c r="AF452" s="53"/>
      <c r="AG452" s="46"/>
      <c r="AJ452" s="18"/>
      <c r="AK452" s="18"/>
    </row>
    <row r="453" spans="27:37" ht="12" customHeight="1" x14ac:dyDescent="0.25">
      <c r="AA453" s="3"/>
      <c r="AB453" s="3"/>
      <c r="AC453" s="25"/>
      <c r="AD453" s="25"/>
      <c r="AE453" s="46"/>
      <c r="AF453" s="53"/>
      <c r="AG453" s="46"/>
      <c r="AJ453" s="18"/>
      <c r="AK453" s="18"/>
    </row>
    <row r="454" spans="27:37" ht="12" customHeight="1" x14ac:dyDescent="0.25">
      <c r="AA454" s="3"/>
      <c r="AB454" s="3"/>
      <c r="AC454" s="25"/>
      <c r="AD454" s="25"/>
      <c r="AE454" s="46"/>
      <c r="AF454" s="53"/>
      <c r="AG454" s="46"/>
      <c r="AJ454" s="18"/>
      <c r="AK454" s="18"/>
    </row>
    <row r="455" spans="27:37" ht="12" customHeight="1" x14ac:dyDescent="0.25">
      <c r="AA455" s="3"/>
      <c r="AB455" s="3"/>
      <c r="AC455" s="25"/>
      <c r="AD455" s="25"/>
      <c r="AE455" s="46"/>
      <c r="AF455" s="53"/>
      <c r="AG455" s="46"/>
      <c r="AJ455" s="18"/>
      <c r="AK455" s="18"/>
    </row>
    <row r="456" spans="27:37" ht="12" customHeight="1" x14ac:dyDescent="0.25">
      <c r="AA456" s="3"/>
      <c r="AB456" s="3"/>
      <c r="AC456" s="25"/>
      <c r="AD456" s="25"/>
      <c r="AE456" s="46"/>
      <c r="AF456" s="53"/>
      <c r="AG456" s="46"/>
      <c r="AJ456" s="18"/>
      <c r="AK456" s="18"/>
    </row>
    <row r="457" spans="27:37" ht="12" customHeight="1" x14ac:dyDescent="0.25">
      <c r="AA457" s="3"/>
      <c r="AB457" s="3"/>
      <c r="AC457" s="25"/>
      <c r="AD457" s="25"/>
      <c r="AE457" s="46"/>
      <c r="AF457" s="53"/>
      <c r="AG457" s="46"/>
      <c r="AJ457" s="18"/>
      <c r="AK457" s="18"/>
    </row>
    <row r="458" spans="27:37" ht="12" customHeight="1" x14ac:dyDescent="0.25">
      <c r="AA458" s="3"/>
      <c r="AB458" s="3"/>
      <c r="AC458" s="25"/>
      <c r="AD458" s="25"/>
      <c r="AE458" s="46"/>
      <c r="AF458" s="53"/>
      <c r="AG458" s="46"/>
      <c r="AJ458" s="18"/>
      <c r="AK458" s="18"/>
    </row>
    <row r="459" spans="27:37" ht="12" customHeight="1" x14ac:dyDescent="0.25">
      <c r="AA459" s="3"/>
      <c r="AB459" s="3"/>
      <c r="AC459" s="25"/>
      <c r="AD459" s="25"/>
      <c r="AE459" s="46"/>
      <c r="AF459" s="53"/>
      <c r="AG459" s="46"/>
      <c r="AJ459" s="18"/>
      <c r="AK459" s="18"/>
    </row>
    <row r="460" spans="27:37" ht="12" customHeight="1" x14ac:dyDescent="0.25">
      <c r="AA460" s="3"/>
      <c r="AB460" s="3"/>
      <c r="AC460" s="25"/>
      <c r="AD460" s="25"/>
      <c r="AE460" s="46"/>
      <c r="AF460" s="53"/>
      <c r="AG460" s="46"/>
      <c r="AJ460" s="18"/>
      <c r="AK460" s="18"/>
    </row>
    <row r="461" spans="27:37" ht="12" customHeight="1" x14ac:dyDescent="0.25">
      <c r="AA461" s="3"/>
      <c r="AB461" s="3"/>
      <c r="AC461" s="25"/>
      <c r="AD461" s="25"/>
      <c r="AE461" s="46"/>
      <c r="AF461" s="53"/>
      <c r="AG461" s="46"/>
      <c r="AJ461" s="18"/>
      <c r="AK461" s="18"/>
    </row>
    <row r="462" spans="27:37" ht="12" customHeight="1" x14ac:dyDescent="0.25">
      <c r="AA462" s="3"/>
      <c r="AB462" s="3"/>
      <c r="AC462" s="25"/>
      <c r="AD462" s="25"/>
      <c r="AE462" s="46"/>
      <c r="AF462" s="53"/>
      <c r="AG462" s="46"/>
      <c r="AJ462" s="18"/>
      <c r="AK462" s="18"/>
    </row>
    <row r="463" spans="27:37" ht="12" customHeight="1" x14ac:dyDescent="0.25">
      <c r="AA463" s="3"/>
      <c r="AB463" s="3"/>
      <c r="AC463" s="25"/>
      <c r="AD463" s="25"/>
      <c r="AE463" s="46"/>
      <c r="AF463" s="53"/>
      <c r="AG463" s="46"/>
      <c r="AJ463" s="18"/>
      <c r="AK463" s="18"/>
    </row>
    <row r="464" spans="27:37" ht="12" customHeight="1" x14ac:dyDescent="0.25">
      <c r="AA464" s="3"/>
      <c r="AB464" s="3"/>
      <c r="AC464" s="25"/>
      <c r="AD464" s="25"/>
      <c r="AE464" s="46"/>
      <c r="AF464" s="53"/>
      <c r="AG464" s="46"/>
      <c r="AJ464" s="18"/>
      <c r="AK464" s="18"/>
    </row>
    <row r="465" spans="27:37" ht="12" customHeight="1" x14ac:dyDescent="0.25">
      <c r="AA465" s="3"/>
      <c r="AB465" s="3"/>
      <c r="AC465" s="25"/>
      <c r="AD465" s="25"/>
      <c r="AE465" s="46"/>
      <c r="AF465" s="53"/>
      <c r="AG465" s="46"/>
      <c r="AJ465" s="18"/>
      <c r="AK465" s="18"/>
    </row>
    <row r="466" spans="27:37" ht="12" customHeight="1" x14ac:dyDescent="0.25">
      <c r="AA466" s="3"/>
      <c r="AB466" s="3"/>
      <c r="AC466" s="25"/>
      <c r="AD466" s="25"/>
      <c r="AE466" s="46"/>
      <c r="AF466" s="53"/>
      <c r="AG466" s="46"/>
      <c r="AJ466" s="18"/>
      <c r="AK466" s="18"/>
    </row>
    <row r="467" spans="27:37" ht="12" customHeight="1" x14ac:dyDescent="0.25">
      <c r="AA467" s="3"/>
      <c r="AB467" s="3"/>
      <c r="AC467" s="25"/>
      <c r="AD467" s="25"/>
      <c r="AE467" s="46"/>
      <c r="AF467" s="53"/>
      <c r="AG467" s="46"/>
      <c r="AJ467" s="18"/>
      <c r="AK467" s="18"/>
    </row>
    <row r="468" spans="27:37" ht="12" customHeight="1" x14ac:dyDescent="0.25">
      <c r="AA468" s="3"/>
      <c r="AB468" s="3"/>
      <c r="AC468" s="25"/>
      <c r="AD468" s="25"/>
      <c r="AE468" s="46"/>
      <c r="AF468" s="53"/>
      <c r="AG468" s="46"/>
      <c r="AJ468" s="18"/>
      <c r="AK468" s="18"/>
    </row>
    <row r="469" spans="27:37" ht="12" customHeight="1" x14ac:dyDescent="0.25">
      <c r="AA469" s="3"/>
      <c r="AB469" s="3"/>
      <c r="AC469" s="25"/>
      <c r="AD469" s="25"/>
      <c r="AE469" s="46"/>
      <c r="AF469" s="53"/>
      <c r="AG469" s="46"/>
      <c r="AJ469" s="18"/>
      <c r="AK469" s="18"/>
    </row>
    <row r="470" spans="27:37" ht="12" customHeight="1" x14ac:dyDescent="0.25">
      <c r="AA470" s="3"/>
      <c r="AB470" s="3"/>
      <c r="AC470" s="25"/>
      <c r="AD470" s="25"/>
      <c r="AE470" s="46"/>
      <c r="AF470" s="53"/>
      <c r="AG470" s="46"/>
      <c r="AJ470" s="18"/>
      <c r="AK470" s="18"/>
    </row>
    <row r="471" spans="27:37" ht="12" customHeight="1" x14ac:dyDescent="0.25">
      <c r="AA471" s="3"/>
      <c r="AB471" s="3"/>
      <c r="AC471" s="25"/>
      <c r="AD471" s="25"/>
      <c r="AE471" s="46"/>
      <c r="AF471" s="53"/>
      <c r="AG471" s="46"/>
      <c r="AJ471" s="18"/>
      <c r="AK471" s="18"/>
    </row>
    <row r="472" spans="27:37" ht="12" customHeight="1" x14ac:dyDescent="0.25">
      <c r="AC472" s="46"/>
      <c r="AD472" s="53"/>
      <c r="AE472" s="46"/>
    </row>
    <row r="473" spans="27:37" ht="12" customHeight="1" x14ac:dyDescent="0.25">
      <c r="AC473" s="46"/>
      <c r="AD473" s="53"/>
      <c r="AE473" s="46"/>
    </row>
    <row r="474" spans="27:37" ht="12" customHeight="1" x14ac:dyDescent="0.25">
      <c r="AC474" s="46"/>
      <c r="AD474" s="53"/>
      <c r="AE474" s="46"/>
    </row>
    <row r="475" spans="27:37" ht="12" customHeight="1" x14ac:dyDescent="0.25">
      <c r="AC475" s="46"/>
      <c r="AD475" s="53"/>
      <c r="AE475" s="46"/>
    </row>
    <row r="476" spans="27:37" ht="12" customHeight="1" x14ac:dyDescent="0.25">
      <c r="AC476" s="46"/>
      <c r="AD476" s="53"/>
      <c r="AE476" s="46"/>
    </row>
    <row r="477" spans="27:37" ht="12" customHeight="1" x14ac:dyDescent="0.25">
      <c r="AC477" s="46"/>
      <c r="AD477" s="53"/>
      <c r="AE477" s="46"/>
    </row>
    <row r="478" spans="27:37" ht="12" customHeight="1" x14ac:dyDescent="0.25">
      <c r="AC478" s="46"/>
      <c r="AD478" s="53"/>
      <c r="AE478" s="46"/>
    </row>
    <row r="479" spans="27:37" ht="12" customHeight="1" x14ac:dyDescent="0.25">
      <c r="AC479" s="46"/>
      <c r="AD479" s="53"/>
      <c r="AE479" s="46"/>
    </row>
    <row r="480" spans="27:37" ht="12" customHeight="1" x14ac:dyDescent="0.25">
      <c r="AC480" s="46"/>
      <c r="AD480" s="53"/>
      <c r="AE480" s="46"/>
    </row>
    <row r="481" spans="29:31" ht="12" customHeight="1" x14ac:dyDescent="0.25">
      <c r="AC481" s="46"/>
      <c r="AD481" s="53"/>
      <c r="AE481" s="46"/>
    </row>
    <row r="482" spans="29:31" ht="12" customHeight="1" x14ac:dyDescent="0.25">
      <c r="AC482" s="46"/>
      <c r="AD482" s="53"/>
      <c r="AE482" s="46"/>
    </row>
    <row r="483" spans="29:31" ht="12" customHeight="1" x14ac:dyDescent="0.25">
      <c r="AC483" s="46"/>
      <c r="AD483" s="53"/>
      <c r="AE483" s="46"/>
    </row>
    <row r="484" spans="29:31" ht="12" customHeight="1" x14ac:dyDescent="0.25">
      <c r="AC484" s="46"/>
      <c r="AD484" s="53"/>
      <c r="AE484" s="46"/>
    </row>
    <row r="485" spans="29:31" ht="12" customHeight="1" x14ac:dyDescent="0.25">
      <c r="AC485" s="46"/>
      <c r="AD485" s="53"/>
      <c r="AE485" s="46"/>
    </row>
    <row r="486" spans="29:31" ht="12" customHeight="1" x14ac:dyDescent="0.25">
      <c r="AC486" s="46"/>
      <c r="AD486" s="53"/>
      <c r="AE486" s="46"/>
    </row>
    <row r="487" spans="29:31" ht="12" customHeight="1" x14ac:dyDescent="0.25">
      <c r="AC487" s="46"/>
      <c r="AD487" s="53"/>
      <c r="AE487" s="46"/>
    </row>
    <row r="488" spans="29:31" ht="12" customHeight="1" x14ac:dyDescent="0.25">
      <c r="AC488" s="46"/>
      <c r="AD488" s="53"/>
      <c r="AE488" s="46"/>
    </row>
    <row r="489" spans="29:31" ht="12" customHeight="1" x14ac:dyDescent="0.25">
      <c r="AC489" s="46"/>
      <c r="AD489" s="53"/>
      <c r="AE489" s="46"/>
    </row>
    <row r="490" spans="29:31" ht="12" customHeight="1" x14ac:dyDescent="0.25">
      <c r="AC490" s="46"/>
      <c r="AD490" s="53"/>
      <c r="AE490" s="46"/>
    </row>
    <row r="491" spans="29:31" ht="12" customHeight="1" x14ac:dyDescent="0.25">
      <c r="AC491" s="46"/>
      <c r="AD491" s="53"/>
      <c r="AE491" s="46"/>
    </row>
    <row r="492" spans="29:31" ht="12" customHeight="1" x14ac:dyDescent="0.25">
      <c r="AC492" s="46"/>
      <c r="AD492" s="53"/>
      <c r="AE492" s="46"/>
    </row>
    <row r="493" spans="29:31" ht="12" customHeight="1" x14ac:dyDescent="0.25">
      <c r="AC493" s="46"/>
      <c r="AD493" s="53"/>
      <c r="AE493" s="46"/>
    </row>
    <row r="494" spans="29:31" ht="12" customHeight="1" x14ac:dyDescent="0.25">
      <c r="AC494" s="46"/>
      <c r="AD494" s="53"/>
      <c r="AE494" s="46"/>
    </row>
    <row r="495" spans="29:31" ht="12" customHeight="1" x14ac:dyDescent="0.25">
      <c r="AC495" s="46"/>
      <c r="AD495" s="53"/>
      <c r="AE495" s="46"/>
    </row>
    <row r="496" spans="29:31" ht="12" customHeight="1" x14ac:dyDescent="0.25">
      <c r="AC496" s="46"/>
      <c r="AD496" s="53"/>
      <c r="AE496" s="46"/>
    </row>
    <row r="497" spans="29:31" ht="12" customHeight="1" x14ac:dyDescent="0.25">
      <c r="AC497" s="46"/>
      <c r="AD497" s="53"/>
      <c r="AE497" s="46"/>
    </row>
    <row r="498" spans="29:31" ht="12" customHeight="1" x14ac:dyDescent="0.25">
      <c r="AC498" s="46"/>
      <c r="AD498" s="53"/>
      <c r="AE498" s="46"/>
    </row>
    <row r="499" spans="29:31" ht="12" customHeight="1" x14ac:dyDescent="0.25">
      <c r="AC499" s="46"/>
      <c r="AD499" s="53"/>
      <c r="AE499" s="46"/>
    </row>
    <row r="500" spans="29:31" ht="12" customHeight="1" x14ac:dyDescent="0.25">
      <c r="AC500" s="46"/>
      <c r="AD500" s="53"/>
      <c r="AE500" s="46"/>
    </row>
    <row r="501" spans="29:31" ht="12" customHeight="1" x14ac:dyDescent="0.25">
      <c r="AC501" s="46"/>
      <c r="AD501" s="53"/>
      <c r="AE501" s="46"/>
    </row>
    <row r="502" spans="29:31" ht="12" customHeight="1" x14ac:dyDescent="0.25">
      <c r="AC502" s="46"/>
      <c r="AD502" s="53"/>
      <c r="AE502" s="46"/>
    </row>
    <row r="503" spans="29:31" ht="12" customHeight="1" x14ac:dyDescent="0.25">
      <c r="AC503" s="46"/>
      <c r="AD503" s="53"/>
      <c r="AE503" s="46"/>
    </row>
    <row r="504" spans="29:31" ht="12" customHeight="1" x14ac:dyDescent="0.25">
      <c r="AC504" s="46"/>
      <c r="AD504" s="53"/>
      <c r="AE504" s="46"/>
    </row>
    <row r="505" spans="29:31" ht="12" customHeight="1" x14ac:dyDescent="0.25">
      <c r="AC505" s="46"/>
      <c r="AD505" s="53"/>
      <c r="AE505" s="46"/>
    </row>
    <row r="506" spans="29:31" ht="12" customHeight="1" x14ac:dyDescent="0.25">
      <c r="AC506" s="46"/>
      <c r="AD506" s="53"/>
      <c r="AE506" s="46"/>
    </row>
    <row r="507" spans="29:31" ht="12" customHeight="1" x14ac:dyDescent="0.25">
      <c r="AC507" s="46"/>
      <c r="AD507" s="53"/>
      <c r="AE507" s="46"/>
    </row>
    <row r="508" spans="29:31" ht="12" customHeight="1" x14ac:dyDescent="0.25">
      <c r="AC508" s="46"/>
      <c r="AD508" s="53"/>
      <c r="AE508" s="46"/>
    </row>
    <row r="509" spans="29:31" ht="12" customHeight="1" x14ac:dyDescent="0.25">
      <c r="AC509" s="46"/>
      <c r="AD509" s="53"/>
      <c r="AE509" s="46"/>
    </row>
    <row r="510" spans="29:31" ht="12" customHeight="1" x14ac:dyDescent="0.25">
      <c r="AC510" s="46"/>
      <c r="AD510" s="53"/>
      <c r="AE510" s="46"/>
    </row>
    <row r="511" spans="29:31" ht="12" customHeight="1" x14ac:dyDescent="0.25">
      <c r="AC511" s="46"/>
      <c r="AD511" s="53"/>
      <c r="AE511" s="46"/>
    </row>
    <row r="512" spans="29:31" ht="12" customHeight="1" x14ac:dyDescent="0.25">
      <c r="AC512" s="46"/>
      <c r="AD512" s="53"/>
      <c r="AE512" s="46"/>
    </row>
    <row r="513" spans="29:31" ht="12" customHeight="1" x14ac:dyDescent="0.25">
      <c r="AC513" s="46"/>
      <c r="AD513" s="53"/>
      <c r="AE513" s="46"/>
    </row>
    <row r="515" spans="29:31" ht="12" customHeight="1" x14ac:dyDescent="0.25">
      <c r="AC515" s="46"/>
      <c r="AD515" s="53"/>
      <c r="AE515" s="46"/>
    </row>
    <row r="517" spans="29:31" ht="12" customHeight="1" x14ac:dyDescent="0.25">
      <c r="AC517" s="46"/>
      <c r="AD517" s="53"/>
      <c r="AE517" s="46"/>
    </row>
    <row r="518" spans="29:31" ht="12" customHeight="1" x14ac:dyDescent="0.25">
      <c r="AC518" s="46"/>
      <c r="AD518" s="53"/>
    </row>
    <row r="519" spans="29:31" ht="12" customHeight="1" x14ac:dyDescent="0.25">
      <c r="AC519" s="46"/>
      <c r="AD519" s="53"/>
    </row>
    <row r="520" spans="29:31" ht="12" customHeight="1" x14ac:dyDescent="0.25">
      <c r="AC520" s="46"/>
      <c r="AD520" s="53"/>
      <c r="AE520" s="46"/>
    </row>
    <row r="521" spans="29:31" ht="12" customHeight="1" x14ac:dyDescent="0.25">
      <c r="AC521" s="46"/>
      <c r="AD521" s="53"/>
      <c r="AE521" s="46"/>
    </row>
    <row r="522" spans="29:31" ht="12" customHeight="1" x14ac:dyDescent="0.25">
      <c r="AC522" s="46"/>
      <c r="AD522" s="53"/>
      <c r="AE522" s="46"/>
    </row>
    <row r="523" spans="29:31" ht="12" customHeight="1" x14ac:dyDescent="0.25">
      <c r="AC523" s="46"/>
      <c r="AD523" s="53"/>
      <c r="AE523" s="46"/>
    </row>
    <row r="524" spans="29:31" ht="12" customHeight="1" x14ac:dyDescent="0.25">
      <c r="AC524" s="46"/>
      <c r="AD524" s="53"/>
      <c r="AE524" s="46"/>
    </row>
    <row r="525" spans="29:31" ht="12" customHeight="1" x14ac:dyDescent="0.25">
      <c r="AC525" s="46"/>
      <c r="AD525" s="53"/>
      <c r="AE525" s="46"/>
    </row>
    <row r="527" spans="29:31" ht="12" customHeight="1" x14ac:dyDescent="0.25">
      <c r="AC527" s="46"/>
      <c r="AD527" s="53"/>
    </row>
    <row r="528" spans="29:31" ht="12" customHeight="1" x14ac:dyDescent="0.25">
      <c r="AC528" s="46"/>
      <c r="AD528" s="53"/>
    </row>
    <row r="529" spans="29:30" ht="12" customHeight="1" x14ac:dyDescent="0.25">
      <c r="AC529" s="46"/>
      <c r="AD529" s="53"/>
    </row>
    <row r="530" spans="29:30" ht="12" customHeight="1" x14ac:dyDescent="0.25">
      <c r="AC530" s="46"/>
      <c r="AD530" s="53"/>
    </row>
    <row r="531" spans="29:30" ht="12" customHeight="1" x14ac:dyDescent="0.25">
      <c r="AC531" s="46"/>
      <c r="AD531" s="53"/>
    </row>
    <row r="532" spans="29:30" ht="12" customHeight="1" x14ac:dyDescent="0.25">
      <c r="AC532" s="46"/>
      <c r="AD532" s="53"/>
    </row>
    <row r="533" spans="29:30" ht="12" customHeight="1" x14ac:dyDescent="0.25">
      <c r="AC533" s="46"/>
      <c r="AD533" s="53"/>
    </row>
    <row r="534" spans="29:30" ht="12" customHeight="1" x14ac:dyDescent="0.25">
      <c r="AC534" s="46"/>
      <c r="AD534" s="53"/>
    </row>
    <row r="535" spans="29:30" ht="12" customHeight="1" x14ac:dyDescent="0.25">
      <c r="AC535" s="46"/>
      <c r="AD535" s="53"/>
    </row>
    <row r="536" spans="29:30" ht="12" customHeight="1" x14ac:dyDescent="0.25">
      <c r="AC536" s="46"/>
      <c r="AD536" s="53"/>
    </row>
    <row r="537" spans="29:30" ht="12" customHeight="1" x14ac:dyDescent="0.25">
      <c r="AC537" s="46"/>
      <c r="AD537" s="53"/>
    </row>
    <row r="538" spans="29:30" ht="12" customHeight="1" x14ac:dyDescent="0.25">
      <c r="AC538" s="46"/>
      <c r="AD538" s="53"/>
    </row>
    <row r="539" spans="29:30" ht="12" customHeight="1" x14ac:dyDescent="0.25">
      <c r="AC539" s="46"/>
      <c r="AD539" s="53"/>
    </row>
    <row r="540" spans="29:30" ht="12" customHeight="1" x14ac:dyDescent="0.25">
      <c r="AC540" s="46"/>
      <c r="AD540" s="53"/>
    </row>
    <row r="541" spans="29:30" ht="12" customHeight="1" x14ac:dyDescent="0.25">
      <c r="AC541" s="46"/>
      <c r="AD541" s="53"/>
    </row>
    <row r="542" spans="29:30" ht="12" customHeight="1" x14ac:dyDescent="0.25">
      <c r="AC542" s="46"/>
      <c r="AD542" s="53"/>
    </row>
    <row r="544" spans="29:30" ht="12" customHeight="1" x14ac:dyDescent="0.25">
      <c r="AC544" s="46"/>
      <c r="AD544" s="53"/>
    </row>
    <row r="545" spans="29:30" ht="12" customHeight="1" x14ac:dyDescent="0.25">
      <c r="AC545" s="46"/>
      <c r="AD545" s="53"/>
    </row>
  </sheetData>
  <sheetProtection selectLockedCells="1"/>
  <mergeCells count="6">
    <mergeCell ref="B24:D24"/>
    <mergeCell ref="C174:D174"/>
    <mergeCell ref="E40:F40"/>
    <mergeCell ref="A38:A39"/>
    <mergeCell ref="B40:D40"/>
    <mergeCell ref="B38:D39"/>
  </mergeCells>
  <phoneticPr fontId="0" type="noConversion"/>
  <pageMargins left="0.6" right="0" top="0.5" bottom="0.5" header="0.25" footer="0.25"/>
  <pageSetup firstPageNumber="0" orientation="portrait" horizontalDpi="4294967292" verticalDpi="4294967292" r:id="rId1"/>
  <headerFooter alignWithMargins="0">
    <oddFooter>&amp;C&amp;"Tahoma,Bold"Alberta Municipal Affairs - 2017 Commission Financial Information Return</oddFooter>
  </headerFooter>
  <rowBreaks count="20" manualBreakCount="20">
    <brk id="49" max="16383" man="1"/>
    <brk id="105" max="16383" man="1"/>
    <brk id="129" max="16383" man="1"/>
    <brk id="170" max="16383" man="1"/>
    <brk id="227" max="16383" man="1"/>
    <brk id="260" max="16383" man="1"/>
    <brk id="303" max="16383" man="1"/>
    <brk id="317" max="16383" man="1"/>
    <brk id="612" max="65535" man="1"/>
    <brk id="654" max="65535" man="1"/>
    <brk id="714" max="65535" man="1"/>
    <brk id="775" max="65535" man="1"/>
    <brk id="810" max="65535" man="1"/>
    <brk id="868" max="65535" man="1"/>
    <brk id="910" max="65535" man="1"/>
    <brk id="970" max="65535" man="1"/>
    <brk id="1031" max="65535" man="1"/>
    <brk id="1066" max="65535" man="1"/>
    <brk id="1124" max="65535" man="1"/>
    <brk id="1166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Parkins</dc:creator>
  <cp:lastModifiedBy>Travis.Nosko</cp:lastModifiedBy>
  <cp:lastPrinted>2017-11-10T18:23:09Z</cp:lastPrinted>
  <dcterms:created xsi:type="dcterms:W3CDTF">1997-11-05T22:40:12Z</dcterms:created>
  <dcterms:modified xsi:type="dcterms:W3CDTF">2018-12-04T16:38:27Z</dcterms:modified>
</cp:coreProperties>
</file>