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9080" windowHeight="8100" activeTab="0"/>
  </bookViews>
  <sheets>
    <sheet name="FINRPRT" sheetId="1" r:id="rId1"/>
  </sheets>
  <definedNames>
    <definedName name="_xlnm.Print_Area" localSheetId="0">'FINRPRT'!$A$1:$F$305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<sst xmlns="http://schemas.openxmlformats.org/spreadsheetml/2006/main" count="527" uniqueCount="196">
  <si>
    <t xml:space="preserve"> </t>
  </si>
  <si>
    <t>E</t>
  </si>
  <si>
    <t>AE</t>
  </si>
  <si>
    <t xml:space="preserve">      ELECTRICAL FUNCTION SUPPLEMENTARY INFORMATION</t>
  </si>
  <si>
    <t xml:space="preserve">                                                                   FOR THE YEAR ENDING DECEMBER 31, </t>
  </si>
  <si>
    <t xml:space="preserve">                                             Chief Administrative Officer or Designated Officer Certification</t>
  </si>
  <si>
    <t>accompanying Financial Information Return manual.</t>
  </si>
  <si>
    <t xml:space="preserve">                            Signature________________________________    Dated_______________________  </t>
  </si>
  <si>
    <t>BE</t>
  </si>
  <si>
    <t xml:space="preserve">                              ELECTRICAL FUNCTION SUPPLEMENTARY INFORMATION</t>
  </si>
  <si>
    <t xml:space="preserve">                              FINANCIAL POSITION</t>
  </si>
  <si>
    <t xml:space="preserve">              Schedule AE</t>
  </si>
  <si>
    <t>Operating</t>
  </si>
  <si>
    <t>Capital</t>
  </si>
  <si>
    <t>Reserves</t>
  </si>
  <si>
    <t>Total</t>
  </si>
  <si>
    <t>Assets</t>
  </si>
  <si>
    <t>Cash and Temporary Investments .............................................</t>
  </si>
  <si>
    <t>Taxes and Grants in Place Receivables</t>
  </si>
  <si>
    <t>.   Current ..................................................................................</t>
  </si>
  <si>
    <t>DE</t>
  </si>
  <si>
    <t>.   Arrears ..................................................................................</t>
  </si>
  <si>
    <t>.   Allowance .............................................................................</t>
  </si>
  <si>
    <t>Receivable From Other Governments 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</si>
  <si>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</si>
  <si>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</si>
  <si>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Due From General Functions ......................................................</t>
  </si>
  <si>
    <t>Due From Other Funds .............................................................</t>
  </si>
  <si>
    <t>Inventory of Consumable Supplies 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</si>
  <si>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</si>
  <si>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</si>
  <si>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</si>
  <si>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Prepaid Expenses .....................................................................</t>
  </si>
  <si>
    <t>Long Term Investments</t>
  </si>
  <si>
    <t>.   Federal Government .............................................................</t>
  </si>
  <si>
    <t>.   Provincial Government ..........................................................</t>
  </si>
  <si>
    <t>.   Local Governments ..............................................................</t>
  </si>
  <si>
    <t>Capital Property ........................................................................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</si>
  <si>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</si>
  <si>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</si>
  <si>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Total Assets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</si>
  <si>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</si>
  <si>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</si>
  <si>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</si>
  <si>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</si>
  <si>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</si>
  <si>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Due To General Functions ........................................................</t>
  </si>
  <si>
    <t>Due To Other Funds 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</si>
  <si>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</si>
  <si>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</si>
  <si>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</si>
  <si>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</si>
  <si>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</si>
  <si>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>Equity</t>
  </si>
  <si>
    <t>Restricted Fund Balances...............................................................</t>
  </si>
  <si>
    <t>Unrestricted Fund Balances...........................................................</t>
  </si>
  <si>
    <t>Total Fund Balances .........................................................................</t>
  </si>
  <si>
    <t>Unfunded Liabilities ..................................................................</t>
  </si>
  <si>
    <t>FE</t>
  </si>
  <si>
    <t>GE</t>
  </si>
  <si>
    <t>Total Equity</t>
  </si>
  <si>
    <t>Total Liabilities and Equity</t>
  </si>
  <si>
    <t xml:space="preserve">                              FUND EQUITY</t>
  </si>
  <si>
    <t xml:space="preserve">           Schedule BE</t>
  </si>
  <si>
    <t>Net Revenue (Expenditure) ......................................................</t>
  </si>
  <si>
    <t>Net Transfers From / To Reserves Fund ...................................</t>
  </si>
  <si>
    <t>Net Transfers From / To General Functions ..............................</t>
  </si>
  <si>
    <t>Net Transfers From / To Operating / Capital Funds ...................</t>
  </si>
  <si>
    <t>HE</t>
  </si>
  <si>
    <t>Transfer To Capital: Principal Repayments on L/T Debt .....</t>
  </si>
  <si>
    <t>Appropriated From Beginning of Year Fund Balance..................</t>
  </si>
  <si>
    <t>Other Inter-Fund Adjustments ....................................................</t>
  </si>
  <si>
    <t>Increase (Decrease) in Unfunded Liabilities ..............................</t>
  </si>
  <si>
    <t>IE</t>
  </si>
  <si>
    <t>Change in Fund Balances</t>
  </si>
  <si>
    <t>Fund Balances</t>
  </si>
  <si>
    <t>Balance at Beginning of Year ...................................................</t>
  </si>
  <si>
    <t>Prior Period Adjustments ...........................................................</t>
  </si>
  <si>
    <t>Appropriated To Operating Fund ..............................................</t>
  </si>
  <si>
    <t>Other Adjustments ....................................................................</t>
  </si>
  <si>
    <t>Balance at End of Year</t>
  </si>
  <si>
    <t xml:space="preserve">                              FINANCIAL ACTIVITIES BY TYPE / OBJECT</t>
  </si>
  <si>
    <t xml:space="preserve">          Schedule DE</t>
  </si>
  <si>
    <t>JE</t>
  </si>
  <si>
    <t>Revenues</t>
  </si>
  <si>
    <t>Taxation and Grants in Place</t>
  </si>
  <si>
    <t>.    Property (Net Municipal) ......................................................</t>
  </si>
  <si>
    <t>.    Business ..............................................................................</t>
  </si>
  <si>
    <t>.    Business Revitalization Zone ...............................................</t>
  </si>
  <si>
    <t>.    Special .................................................................................</t>
  </si>
  <si>
    <t>.    Well Drilling ..........................................................................</t>
  </si>
  <si>
    <t>.    Local Improvement ..............................................................</t>
  </si>
  <si>
    <t>.   Mobile Home License Fees ..................................................</t>
  </si>
  <si>
    <t>Sales To Other Governments ...................................................</t>
  </si>
  <si>
    <t>Sales and User Charges ...........................................................</t>
  </si>
  <si>
    <t>Penalties and Costs on Taxes ..................................................</t>
  </si>
  <si>
    <t>Licenses and Permits ................................................................</t>
  </si>
  <si>
    <t>Fines .........................................................................................</t>
  </si>
  <si>
    <t>Franchise and Concession Contracts .......................................</t>
  </si>
  <si>
    <t>Returns on Investments ............................................................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</si>
  <si>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</si>
  <si>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</si>
  <si>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Proceeds From Disposal of Capital Property .............................</t>
  </si>
  <si>
    <t>Federal Government Unconditional Transfers ...........................</t>
  </si>
  <si>
    <t>Federal Government Conditional Transfers ...............................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</si>
  <si>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</si>
  <si>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</si>
  <si>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</si>
  <si>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Transfers From Local Boards and Agencies .............................</t>
  </si>
  <si>
    <t>Drawn From Allowances ...........................................................</t>
  </si>
  <si>
    <t>Developers' Agreements and Levies ........................................</t>
  </si>
  <si>
    <t>Other Revenues .......................................................................</t>
  </si>
  <si>
    <t>Total  Revenue</t>
  </si>
  <si>
    <t>Expenditures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</si>
  <si>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</si>
  <si>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</si>
  <si>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</si>
  <si>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</si>
  <si>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Provision For Allowances ..........................................................</t>
  </si>
  <si>
    <t>Transfers to Other Governments ...............................................</t>
  </si>
  <si>
    <t>Transfers to Local Boards and Agencies ..................................</t>
  </si>
  <si>
    <t>Transfers to Individuals and Organizations ...............................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</si>
  <si>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</si>
  <si>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</si>
  <si>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</si>
  <si>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Amortization of Capital Property ................................................</t>
  </si>
  <si>
    <t>Unamortized Cost of Capital Property Disposed ........................</t>
  </si>
  <si>
    <t>Other Expenditures ...................................................................</t>
  </si>
  <si>
    <t>Total Expenditures</t>
  </si>
  <si>
    <t>Net Revenue (Expenditure)</t>
  </si>
  <si>
    <t xml:space="preserve">                              CAPITAL FUND SUPPLEMENTARY DETAIL</t>
  </si>
  <si>
    <t>Schedule FE</t>
  </si>
  <si>
    <t>Capital Fund Long Term Debt</t>
  </si>
  <si>
    <t xml:space="preserve">Principal </t>
  </si>
  <si>
    <t xml:space="preserve">Additions </t>
  </si>
  <si>
    <t xml:space="preserve">Reductions </t>
  </si>
  <si>
    <t>During Year</t>
  </si>
  <si>
    <t xml:space="preserve">Total </t>
  </si>
  <si>
    <t xml:space="preserve">                              CHANGES IN CAPITAL PROPERTY</t>
  </si>
  <si>
    <t>Schedule GE</t>
  </si>
  <si>
    <t xml:space="preserve">Balance at </t>
  </si>
  <si>
    <t xml:space="preserve">Beginning of </t>
  </si>
  <si>
    <t>Year</t>
  </si>
  <si>
    <t>Additions</t>
  </si>
  <si>
    <t>Reductions</t>
  </si>
  <si>
    <t>End of Year</t>
  </si>
  <si>
    <t>Capital Property - Cost</t>
  </si>
  <si>
    <t xml:space="preserve">     Engineering Structures ........................................................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</si>
  <si>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</si>
  <si>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</si>
  <si>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</si>
  <si>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</si>
  <si>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</si>
  <si>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>Capital Property - Accumulated Amortization</t>
  </si>
  <si>
    <t>Total Capital Property Accumulated Amortization</t>
  </si>
  <si>
    <t>Total Capital Property Net of Accum. Amortization</t>
  </si>
  <si>
    <t xml:space="preserve">                              LONG TERM DEBT SUPPORT</t>
  </si>
  <si>
    <t>Schedule HE</t>
  </si>
  <si>
    <t>Long Term Debt Support</t>
  </si>
  <si>
    <t>Supported by General Tax Levies ............................................</t>
  </si>
  <si>
    <t>Supported by Special Levies ....................................................</t>
  </si>
  <si>
    <t>Supported by Utility Rates ........................................................</t>
  </si>
  <si>
    <t>Other ........................................................................................</t>
  </si>
  <si>
    <t>Total Long Term Debt Principal Balance</t>
  </si>
  <si>
    <t xml:space="preserve">                              LONG TERM DEBT SOURCES</t>
  </si>
  <si>
    <t>Schedule IE</t>
  </si>
  <si>
    <t>Province of Alberta ...................................................................</t>
  </si>
  <si>
    <t>Canada Mortgage and Housing Corporation .............................</t>
  </si>
  <si>
    <t>Municipal Development and Loan Board ..................................</t>
  </si>
  <si>
    <t>Government of Canada .............................................................</t>
  </si>
  <si>
    <t>Alberta Mortgage and Housing Corporation ...............................</t>
  </si>
  <si>
    <t>Alberta Opportunity Company ....................................................</t>
  </si>
  <si>
    <t>Public Bond Issue .....................................................................</t>
  </si>
  <si>
    <t>United States Market ................................................................</t>
  </si>
  <si>
    <t>European Market ......................................................................</t>
  </si>
  <si>
    <t>Mortgage Borrowing ..................................................................</t>
  </si>
  <si>
    <t>Other .........................................................................................</t>
  </si>
  <si>
    <t xml:space="preserve">                              FUTURE LONG TERM DEBT REPAYMENTS</t>
  </si>
  <si>
    <t>Schedule JE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</si>
  <si>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</si>
  <si>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</si>
  <si>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</si>
  <si>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</si>
  <si>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</si>
  <si>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</si>
  <si>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</si>
  <si>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</si>
  <si>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</si>
  <si>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</si>
  <si>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>EDIT LIST - PLEASE REVIEW AND CORRECT ANY ERRORS NOTED BELOW</t>
  </si>
  <si>
    <r>
      <t xml:space="preserve">Enter </t>
    </r>
    <r>
      <rPr>
        <b/>
        <sz val="10"/>
        <rFont val="Arial"/>
        <family val="2"/>
      </rPr>
      <t>Prior year's</t>
    </r>
    <r>
      <rPr>
        <sz val="10"/>
        <rFont val="Arial"/>
        <family val="2"/>
      </rPr>
      <t xml:space="preserve">  Line 3450 Column 2 balance here:</t>
    </r>
  </si>
  <si>
    <t xml:space="preserve">                                          FINANCIAL INFORMATION RETURN</t>
  </si>
  <si>
    <t>Alberta Capital Finance Authority...................................</t>
  </si>
  <si>
    <t xml:space="preserve">                                                 This Financial Information Return, to the best of my knowledge, </t>
  </si>
  <si>
    <t xml:space="preserve">                                                 is fairly presented and was prepared in compliance with the</t>
  </si>
  <si>
    <t xml:space="preserve">                               Municipality Name: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</si>
</sst>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\-d\-yy"/>
    <numFmt numFmtId="173" formatCode="m\-d\-yy\ h:mm"/>
    <numFmt numFmtId="174" formatCode="0000"/>
    <numFmt numFmtId="175" formatCode="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4">
    <fill>
      <patternFill/>
    </fill>
    <fill>
      <patternFill patternType="gray125"/>
    </fill>
    <fill>
      <patternFill patternType="lightGray"/>
    </fill>
    <fill>
      <patternFill patternType="darkGray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74" fontId="5" fillId="0" borderId="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74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/>
      <protection/>
    </xf>
    <xf numFmtId="0" fontId="11" fillId="0" borderId="8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3" fontId="5" fillId="2" borderId="0" xfId="16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 locked="0"/>
    </xf>
    <xf numFmtId="3" fontId="5" fillId="0" borderId="1" xfId="16" applyNumberFormat="1" applyFont="1" applyBorder="1" applyAlignment="1" applyProtection="1">
      <alignment/>
      <protection locked="0"/>
    </xf>
    <xf numFmtId="3" fontId="5" fillId="0" borderId="1" xfId="16" applyNumberFormat="1" applyFont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 locked="0"/>
    </xf>
    <xf numFmtId="3" fontId="5" fillId="3" borderId="7" xfId="16" applyNumberFormat="1" applyFont="1" applyFill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/>
    </xf>
    <xf numFmtId="3" fontId="5" fillId="3" borderId="1" xfId="16" applyNumberFormat="1" applyFont="1" applyFill="1" applyBorder="1" applyAlignment="1" applyProtection="1">
      <alignment/>
      <protection/>
    </xf>
    <xf numFmtId="0" fontId="5" fillId="1" borderId="0" xfId="0" applyFont="1" applyFill="1" applyBorder="1" applyAlignment="1" applyProtection="1">
      <alignment/>
      <protection/>
    </xf>
    <xf numFmtId="174" fontId="5" fillId="1" borderId="0" xfId="0" applyNumberFormat="1" applyFont="1" applyFill="1" applyBorder="1" applyAlignment="1" applyProtection="1">
      <alignment/>
      <protection/>
    </xf>
    <xf numFmtId="0" fontId="10" fillId="1" borderId="0" xfId="0" applyFont="1" applyFill="1" applyBorder="1" applyAlignment="1" applyProtection="1">
      <alignment horizontal="center"/>
      <protection/>
    </xf>
    <xf numFmtId="3" fontId="5" fillId="0" borderId="0" xfId="16" applyNumberFormat="1" applyFont="1" applyAlignment="1" applyProtection="1">
      <alignment/>
      <protection/>
    </xf>
    <xf numFmtId="3" fontId="5" fillId="3" borderId="10" xfId="16" applyNumberFormat="1" applyFont="1" applyFill="1" applyBorder="1" applyAlignment="1" applyProtection="1">
      <alignment/>
      <protection/>
    </xf>
    <xf numFmtId="8" fontId="4" fillId="0" borderId="0" xfId="16" applyFont="1" applyAlignment="1" applyProtection="1">
      <alignment/>
      <protection/>
    </xf>
    <xf numFmtId="8" fontId="9" fillId="0" borderId="0" xfId="16" applyFont="1" applyAlignment="1" applyProtection="1">
      <alignment horizontal="right"/>
      <protection/>
    </xf>
    <xf numFmtId="8" fontId="10" fillId="0" borderId="0" xfId="16" applyFont="1" applyBorder="1" applyAlignment="1" applyProtection="1">
      <alignment horizontal="center"/>
      <protection/>
    </xf>
    <xf numFmtId="3" fontId="5" fillId="0" borderId="1" xfId="16" applyNumberFormat="1" applyFont="1" applyFill="1" applyBorder="1" applyAlignment="1" applyProtection="1">
      <alignment/>
      <protection/>
    </xf>
    <xf numFmtId="3" fontId="5" fillId="3" borderId="11" xfId="16" applyNumberFormat="1" applyFont="1" applyFill="1" applyBorder="1" applyAlignment="1" applyProtection="1">
      <alignment/>
      <protection/>
    </xf>
    <xf numFmtId="3" fontId="5" fillId="0" borderId="11" xfId="16" applyNumberFormat="1" applyFont="1" applyBorder="1" applyAlignment="1" applyProtection="1">
      <alignment/>
      <protection/>
    </xf>
    <xf numFmtId="3" fontId="5" fillId="0" borderId="9" xfId="16" applyNumberFormat="1" applyFont="1" applyBorder="1" applyAlignment="1" applyProtection="1">
      <alignment/>
      <protection locked="0"/>
    </xf>
    <xf numFmtId="3" fontId="5" fillId="3" borderId="9" xfId="16" applyNumberFormat="1" applyFont="1" applyFill="1" applyBorder="1" applyAlignment="1" applyProtection="1">
      <alignment/>
      <protection/>
    </xf>
    <xf numFmtId="3" fontId="5" fillId="0" borderId="9" xfId="16" applyNumberFormat="1" applyFont="1" applyBorder="1" applyAlignment="1" applyProtection="1">
      <alignment/>
      <protection/>
    </xf>
    <xf numFmtId="3" fontId="5" fillId="0" borderId="8" xfId="16" applyNumberFormat="1" applyFont="1" applyBorder="1" applyAlignment="1" applyProtection="1">
      <alignment/>
      <protection/>
    </xf>
    <xf numFmtId="8" fontId="10" fillId="0" borderId="0" xfId="16" applyFont="1" applyAlignment="1" applyProtection="1">
      <alignment horizontal="center"/>
      <protection/>
    </xf>
    <xf numFmtId="3" fontId="5" fillId="0" borderId="10" xfId="16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175" fontId="4" fillId="0" borderId="0" xfId="0" applyNumberFormat="1" applyFont="1" applyAlignment="1" applyProtection="1">
      <alignment/>
      <protection/>
    </xf>
    <xf numFmtId="3" fontId="5" fillId="2" borderId="8" xfId="16" applyNumberFormat="1" applyFont="1" applyFill="1" applyBorder="1" applyAlignment="1" applyProtection="1">
      <alignment/>
      <protection/>
    </xf>
    <xf numFmtId="3" fontId="5" fillId="2" borderId="12" xfId="16" applyNumberFormat="1" applyFont="1" applyFill="1" applyBorder="1" applyAlignment="1" applyProtection="1">
      <alignment/>
      <protection/>
    </xf>
    <xf numFmtId="3" fontId="5" fillId="0" borderId="10" xfId="16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8" xfId="0" applyFont="1" applyBorder="1" applyAlignment="1" applyProtection="1">
      <alignment horizontal="left"/>
      <protection/>
    </xf>
    <xf numFmtId="0" fontId="10" fillId="0" borderId="8" xfId="0" applyFont="1" applyBorder="1" applyAlignment="1" applyProtection="1">
      <alignment horizontal="center"/>
      <protection/>
    </xf>
    <xf numFmtId="0" fontId="4" fillId="1" borderId="0" xfId="0" applyFont="1" applyFill="1" applyAlignment="1">
      <alignment/>
    </xf>
    <xf numFmtId="3" fontId="5" fillId="0" borderId="1" xfId="16" applyNumberFormat="1" applyFont="1" applyFill="1" applyBorder="1" applyAlignment="1" applyProtection="1">
      <alignment/>
      <protection locked="0"/>
    </xf>
    <xf numFmtId="3" fontId="5" fillId="0" borderId="11" xfId="16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8" fontId="4" fillId="0" borderId="0" xfId="16" applyFont="1" applyAlignment="1" applyProtection="1">
      <alignment horizontal="center"/>
      <protection/>
    </xf>
    <xf numFmtId="6" fontId="5" fillId="0" borderId="0" xfId="16" applyNumberFormat="1" applyFont="1" applyAlignment="1" applyProtection="1">
      <alignment/>
      <protection/>
    </xf>
    <xf numFmtId="8" fontId="5" fillId="0" borderId="0" xfId="16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8" fontId="5" fillId="0" borderId="0" xfId="16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175" fontId="4" fillId="0" borderId="0" xfId="0" applyNumberFormat="1" applyFont="1" applyFill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 locked="0"/>
    </xf>
    <xf numFmtId="174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0"/>
  <sheetViews>
    <sheetView showGridLines="0" showZeros="0" tabSelected="1" zoomScale="90" zoomScaleNormal="90" workbookViewId="0" topLeftCell="A1">
      <selection activeCell="A9" sqref="A9"/>
    </sheetView>
  </sheetViews>
  <sheetFormatPr defaultColWidth="9.140625" defaultRowHeight="12" customHeight="1"/>
  <cols>
    <col min="1" max="1" width="32.57421875" style="7" customWidth="1"/>
    <col min="2" max="2" width="4.140625" style="7" customWidth="1"/>
    <col min="3" max="3" width="11.421875" style="7" customWidth="1"/>
    <col min="4" max="4" width="12.28125" style="7" customWidth="1"/>
    <col min="5" max="5" width="12.8515625" style="7" customWidth="1"/>
    <col min="6" max="6" width="12.7109375" style="7" customWidth="1"/>
    <col min="7" max="7" width="35.28125" style="7" customWidth="1"/>
    <col min="8" max="8" width="15.00390625" style="7" customWidth="1"/>
    <col min="9" max="9" width="4.57421875" style="7" customWidth="1"/>
    <col min="10" max="10" width="4.8515625" style="7" customWidth="1"/>
    <col min="11" max="13" width="12.00390625" style="7" customWidth="1"/>
    <col min="14" max="14" width="9.140625" style="7" customWidth="1"/>
    <col min="15" max="15" width="8.57421875" style="7" customWidth="1"/>
    <col min="16" max="16" width="6.8515625" style="7" customWidth="1"/>
    <col min="17" max="19" width="12.28125" style="7" customWidth="1"/>
    <col min="20" max="20" width="9.140625" style="7" customWidth="1"/>
    <col min="21" max="21" width="8.8515625" style="7" customWidth="1"/>
    <col min="22" max="22" width="6.140625" style="7" customWidth="1"/>
    <col min="23" max="25" width="12.28125" style="7" customWidth="1"/>
    <col min="26" max="26" width="9.140625" style="7" customWidth="1"/>
    <col min="27" max="28" width="9.140625" style="3" customWidth="1"/>
    <col min="29" max="29" width="9.140625" style="4" customWidth="1"/>
    <col min="30" max="30" width="9.140625" style="86" customWidth="1"/>
    <col min="31" max="31" width="9.140625" style="4" customWidth="1"/>
    <col min="32" max="35" width="12.7109375" style="6" customWidth="1"/>
    <col min="36" max="16384" width="9.140625" style="7" customWidth="1"/>
  </cols>
  <sheetData>
    <row r="1" spans="1:3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0</v>
      </c>
      <c r="Z1" s="1"/>
      <c r="AA1" s="2"/>
      <c r="AB1" s="3">
        <f aca="true" t="shared" si="0" ref="AB1:AB20">($E$17)</f>
        <v>2008</v>
      </c>
      <c r="AC1" s="4" t="s">
        <v>1</v>
      </c>
      <c r="AD1" s="5">
        <v>20</v>
      </c>
      <c r="AE1" s="4" t="s">
        <v>2</v>
      </c>
      <c r="AF1" s="6">
        <f>SUM(C54)</f>
        <v>0</v>
      </c>
      <c r="AG1" s="6">
        <f>SUM(D54)</f>
        <v>0</v>
      </c>
      <c r="AH1" s="6">
        <f>SUM(E54)</f>
        <v>0</v>
      </c>
      <c r="AI1" s="6">
        <f>SUM(F54)</f>
        <v>0</v>
      </c>
    </row>
    <row r="2" spans="1:3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0</v>
      </c>
      <c r="Z2" s="1"/>
      <c r="AA2" s="8">
        <f aca="true" t="shared" si="1" ref="AA2:AA20">($AA$1)</f>
        <v>0</v>
      </c>
      <c r="AB2" s="3">
        <f t="shared" si="0"/>
        <v>2008</v>
      </c>
      <c r="AC2" s="4" t="s">
        <v>1</v>
      </c>
      <c r="AD2" s="5">
        <v>40</v>
      </c>
      <c r="AE2" s="4" t="s">
        <v>2</v>
      </c>
      <c r="AF2" s="6">
        <f aca="true" t="shared" si="2" ref="AF2:AI8">SUM(C56)</f>
        <v>0</v>
      </c>
      <c r="AG2" s="6">
        <f t="shared" si="2"/>
        <v>0</v>
      </c>
      <c r="AH2" s="6">
        <f t="shared" si="2"/>
        <v>0</v>
      </c>
      <c r="AI2" s="6">
        <f t="shared" si="2"/>
        <v>0</v>
      </c>
    </row>
    <row r="3" spans="1:3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0</v>
      </c>
      <c r="Z3" s="1"/>
      <c r="AA3" s="8">
        <f t="shared" si="1"/>
        <v>0</v>
      </c>
      <c r="AB3" s="3">
        <f t="shared" si="0"/>
        <v>2008</v>
      </c>
      <c r="AC3" s="4" t="s">
        <v>1</v>
      </c>
      <c r="AD3" s="5">
        <v>50</v>
      </c>
      <c r="AE3" s="4" t="s">
        <v>2</v>
      </c>
      <c r="AF3" s="6">
        <f t="shared" si="2"/>
        <v>0</v>
      </c>
      <c r="AG3" s="6">
        <f t="shared" si="2"/>
        <v>0</v>
      </c>
      <c r="AH3" s="6">
        <f t="shared" si="2"/>
        <v>0</v>
      </c>
      <c r="AI3" s="6">
        <f t="shared" si="2"/>
        <v>0</v>
      </c>
    </row>
    <row r="4" spans="1:3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 t="s">
        <v>0</v>
      </c>
      <c r="Z4" s="1"/>
      <c r="AA4" s="8">
        <f t="shared" si="1"/>
        <v>0</v>
      </c>
      <c r="AB4" s="3">
        <f t="shared" si="0"/>
        <v>2008</v>
      </c>
      <c r="AC4" s="4" t="s">
        <v>1</v>
      </c>
      <c r="AD4" s="5">
        <v>60</v>
      </c>
      <c r="AE4" s="4" t="s">
        <v>2</v>
      </c>
      <c r="AF4" s="6">
        <f t="shared" si="2"/>
        <v>0</v>
      </c>
      <c r="AG4" s="6">
        <f t="shared" si="2"/>
        <v>0</v>
      </c>
      <c r="AH4" s="6">
        <f t="shared" si="2"/>
        <v>0</v>
      </c>
      <c r="AI4" s="6">
        <f t="shared" si="2"/>
        <v>0</v>
      </c>
    </row>
    <row r="5" spans="1:3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8">
        <f t="shared" si="1"/>
        <v>0</v>
      </c>
      <c r="AB5" s="3">
        <f t="shared" si="0"/>
        <v>2008</v>
      </c>
      <c r="AC5" s="4" t="s">
        <v>1</v>
      </c>
      <c r="AD5" s="5">
        <v>70</v>
      </c>
      <c r="AE5" s="4" t="s">
        <v>2</v>
      </c>
      <c r="AF5" s="6">
        <f t="shared" si="2"/>
        <v>0</v>
      </c>
      <c r="AG5" s="6">
        <f t="shared" si="2"/>
        <v>0</v>
      </c>
      <c r="AH5" s="6">
        <f t="shared" si="2"/>
        <v>0</v>
      </c>
      <c r="AI5" s="6">
        <f t="shared" si="2"/>
        <v>0</v>
      </c>
    </row>
    <row r="6" spans="1:35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8">
        <f t="shared" si="1"/>
        <v>0</v>
      </c>
      <c r="AB6" s="3">
        <f t="shared" si="0"/>
        <v>2008</v>
      </c>
      <c r="AC6" s="4" t="s">
        <v>1</v>
      </c>
      <c r="AD6" s="5">
        <v>80</v>
      </c>
      <c r="AE6" s="4" t="s">
        <v>2</v>
      </c>
      <c r="AF6" s="6">
        <f t="shared" si="2"/>
        <v>0</v>
      </c>
      <c r="AG6" s="6">
        <f t="shared" si="2"/>
        <v>0</v>
      </c>
      <c r="AH6" s="6">
        <f t="shared" si="2"/>
        <v>0</v>
      </c>
      <c r="AI6" s="6">
        <f t="shared" si="2"/>
        <v>0</v>
      </c>
    </row>
    <row r="7" spans="1:35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">
        <f t="shared" si="1"/>
        <v>0</v>
      </c>
      <c r="AB7" s="3">
        <f t="shared" si="0"/>
        <v>2008</v>
      </c>
      <c r="AC7" s="4" t="s">
        <v>1</v>
      </c>
      <c r="AD7" s="5">
        <v>90</v>
      </c>
      <c r="AE7" s="4" t="s">
        <v>2</v>
      </c>
      <c r="AF7" s="6">
        <f t="shared" si="2"/>
        <v>0</v>
      </c>
      <c r="AG7" s="6">
        <f t="shared" si="2"/>
        <v>0</v>
      </c>
      <c r="AH7" s="6">
        <f t="shared" si="2"/>
        <v>0</v>
      </c>
      <c r="AI7" s="6">
        <f t="shared" si="2"/>
        <v>0</v>
      </c>
    </row>
    <row r="8" spans="1:3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8">
        <f t="shared" si="1"/>
        <v>0</v>
      </c>
      <c r="AB8" s="3">
        <f t="shared" si="0"/>
        <v>2008</v>
      </c>
      <c r="AC8" s="4" t="s">
        <v>1</v>
      </c>
      <c r="AD8" s="5">
        <v>100</v>
      </c>
      <c r="AE8" s="4" t="s">
        <v>2</v>
      </c>
      <c r="AF8" s="6">
        <f t="shared" si="2"/>
        <v>0</v>
      </c>
      <c r="AG8" s="6">
        <f t="shared" si="2"/>
        <v>0</v>
      </c>
      <c r="AH8" s="6">
        <f t="shared" si="2"/>
        <v>0</v>
      </c>
      <c r="AI8" s="6">
        <f t="shared" si="2"/>
        <v>0</v>
      </c>
    </row>
    <row r="9" spans="1:34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8">
        <f t="shared" si="1"/>
        <v>0</v>
      </c>
      <c r="AB9" s="3">
        <f t="shared" si="0"/>
        <v>2008</v>
      </c>
      <c r="AC9" s="4" t="s">
        <v>1</v>
      </c>
      <c r="AD9" s="5">
        <v>110</v>
      </c>
      <c r="AE9" s="4" t="s">
        <v>2</v>
      </c>
      <c r="AF9" s="6">
        <f aca="true" t="shared" si="3" ref="AF9:AH10">SUM(C63)</f>
        <v>0</v>
      </c>
      <c r="AG9" s="6">
        <f t="shared" si="3"/>
        <v>0</v>
      </c>
      <c r="AH9" s="6">
        <f t="shared" si="3"/>
        <v>0</v>
      </c>
    </row>
    <row r="10" spans="1:35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8">
        <f t="shared" si="1"/>
        <v>0</v>
      </c>
      <c r="AB10" s="3">
        <f t="shared" si="0"/>
        <v>2008</v>
      </c>
      <c r="AC10" s="4" t="s">
        <v>1</v>
      </c>
      <c r="AD10" s="5">
        <v>120</v>
      </c>
      <c r="AE10" s="4" t="s">
        <v>2</v>
      </c>
      <c r="AF10" s="6">
        <f t="shared" si="3"/>
        <v>0</v>
      </c>
      <c r="AG10" s="6">
        <f t="shared" si="3"/>
        <v>0</v>
      </c>
      <c r="AH10" s="6">
        <f t="shared" si="3"/>
        <v>0</v>
      </c>
      <c r="AI10" s="6">
        <f>SUM(F64)</f>
        <v>0</v>
      </c>
    </row>
    <row r="11" spans="1:35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8">
        <f t="shared" si="1"/>
        <v>0</v>
      </c>
      <c r="AB11" s="3">
        <f t="shared" si="0"/>
        <v>2008</v>
      </c>
      <c r="AC11" s="4" t="s">
        <v>1</v>
      </c>
      <c r="AD11" s="5">
        <v>140</v>
      </c>
      <c r="AE11" s="4" t="s">
        <v>2</v>
      </c>
      <c r="AF11" s="6">
        <f aca="true" t="shared" si="4" ref="AF11:AI13">SUM(C66)</f>
        <v>0</v>
      </c>
      <c r="AG11" s="6">
        <f t="shared" si="4"/>
        <v>0</v>
      </c>
      <c r="AH11" s="6">
        <f t="shared" si="4"/>
        <v>0</v>
      </c>
      <c r="AI11" s="6">
        <f t="shared" si="4"/>
        <v>0</v>
      </c>
    </row>
    <row r="12" spans="1:35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8">
        <f t="shared" si="1"/>
        <v>0</v>
      </c>
      <c r="AB12" s="3">
        <f t="shared" si="0"/>
        <v>2008</v>
      </c>
      <c r="AC12" s="4" t="s">
        <v>1</v>
      </c>
      <c r="AD12" s="5">
        <v>150</v>
      </c>
      <c r="AE12" s="4" t="s">
        <v>2</v>
      </c>
      <c r="AF12" s="6">
        <f t="shared" si="4"/>
        <v>0</v>
      </c>
      <c r="AG12" s="6">
        <f t="shared" si="4"/>
        <v>0</v>
      </c>
      <c r="AH12" s="6">
        <f t="shared" si="4"/>
        <v>0</v>
      </c>
      <c r="AI12" s="6">
        <f t="shared" si="4"/>
        <v>0</v>
      </c>
    </row>
    <row r="13" spans="1:35" ht="15" customHeight="1">
      <c r="A13" s="9" t="s">
        <v>191</v>
      </c>
      <c r="B13" s="10"/>
      <c r="C13" s="10"/>
      <c r="D13" s="10"/>
      <c r="E13" s="10"/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8">
        <f t="shared" si="1"/>
        <v>0</v>
      </c>
      <c r="AB13" s="3">
        <f t="shared" si="0"/>
        <v>2008</v>
      </c>
      <c r="AC13" s="4" t="s">
        <v>1</v>
      </c>
      <c r="AD13" s="5">
        <v>160</v>
      </c>
      <c r="AE13" s="4" t="s">
        <v>2</v>
      </c>
      <c r="AF13" s="6">
        <f t="shared" si="4"/>
        <v>0</v>
      </c>
      <c r="AG13" s="6">
        <f t="shared" si="4"/>
        <v>0</v>
      </c>
      <c r="AH13" s="6">
        <f t="shared" si="4"/>
        <v>0</v>
      </c>
      <c r="AI13" s="6">
        <f t="shared" si="4"/>
        <v>0</v>
      </c>
    </row>
    <row r="14" spans="1:3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8">
        <f t="shared" si="1"/>
        <v>0</v>
      </c>
      <c r="AB14" s="3">
        <f t="shared" si="0"/>
        <v>2008</v>
      </c>
      <c r="AC14" s="4" t="s">
        <v>1</v>
      </c>
      <c r="AD14" s="5">
        <v>180</v>
      </c>
      <c r="AE14" s="4" t="s">
        <v>2</v>
      </c>
      <c r="AF14" s="6">
        <f aca="true" t="shared" si="5" ref="AF14:AI20">SUM(C70)</f>
        <v>0</v>
      </c>
      <c r="AG14" s="6">
        <f t="shared" si="5"/>
        <v>0</v>
      </c>
      <c r="AH14" s="6">
        <f t="shared" si="5"/>
        <v>0</v>
      </c>
      <c r="AI14" s="6">
        <f t="shared" si="5"/>
        <v>0</v>
      </c>
    </row>
    <row r="15" spans="1:35" ht="15" customHeight="1">
      <c r="A15" s="11" t="s">
        <v>3</v>
      </c>
      <c r="B15" s="12"/>
      <c r="C15" s="12"/>
      <c r="D15" s="12"/>
      <c r="E15" s="12"/>
      <c r="F15" s="1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8">
        <f t="shared" si="1"/>
        <v>0</v>
      </c>
      <c r="AB15" s="3">
        <f t="shared" si="0"/>
        <v>2008</v>
      </c>
      <c r="AC15" s="4" t="s">
        <v>1</v>
      </c>
      <c r="AD15" s="5">
        <v>190</v>
      </c>
      <c r="AE15" s="4" t="s">
        <v>2</v>
      </c>
      <c r="AF15" s="6">
        <f t="shared" si="5"/>
        <v>0</v>
      </c>
      <c r="AG15" s="6">
        <f t="shared" si="5"/>
        <v>0</v>
      </c>
      <c r="AH15" s="6">
        <f t="shared" si="5"/>
        <v>0</v>
      </c>
      <c r="AI15" s="6">
        <f t="shared" si="5"/>
        <v>0</v>
      </c>
    </row>
    <row r="16" spans="1:35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>
        <f t="shared" si="1"/>
        <v>0</v>
      </c>
      <c r="AB16" s="3">
        <f t="shared" si="0"/>
        <v>2008</v>
      </c>
      <c r="AC16" s="4" t="s">
        <v>1</v>
      </c>
      <c r="AD16" s="5">
        <v>200</v>
      </c>
      <c r="AE16" s="4" t="s">
        <v>2</v>
      </c>
      <c r="AF16" s="6">
        <f t="shared" si="5"/>
        <v>0</v>
      </c>
      <c r="AG16" s="6">
        <f t="shared" si="5"/>
        <v>0</v>
      </c>
      <c r="AH16" s="6">
        <f t="shared" si="5"/>
        <v>0</v>
      </c>
      <c r="AI16" s="6">
        <f t="shared" si="5"/>
        <v>0</v>
      </c>
    </row>
    <row r="17" spans="1:35" ht="12" customHeight="1">
      <c r="A17" s="94"/>
      <c r="B17" s="94"/>
      <c r="C17" s="94"/>
      <c r="D17" s="36" t="s">
        <v>4</v>
      </c>
      <c r="E17" s="14">
        <v>2008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8">
        <f t="shared" si="1"/>
        <v>0</v>
      </c>
      <c r="AB17" s="3">
        <f t="shared" si="0"/>
        <v>2008</v>
      </c>
      <c r="AC17" s="4" t="s">
        <v>1</v>
      </c>
      <c r="AD17" s="5">
        <v>210</v>
      </c>
      <c r="AE17" s="4" t="s">
        <v>2</v>
      </c>
      <c r="AF17" s="6">
        <f t="shared" si="5"/>
        <v>0</v>
      </c>
      <c r="AG17" s="6">
        <f t="shared" si="5"/>
        <v>0</v>
      </c>
      <c r="AH17" s="6">
        <f t="shared" si="5"/>
        <v>0</v>
      </c>
      <c r="AI17" s="6">
        <f t="shared" si="5"/>
        <v>0</v>
      </c>
    </row>
    <row r="18" spans="1:35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">
        <f t="shared" si="1"/>
        <v>0</v>
      </c>
      <c r="AB18" s="3">
        <f t="shared" si="0"/>
        <v>2008</v>
      </c>
      <c r="AC18" s="4" t="s">
        <v>1</v>
      </c>
      <c r="AD18" s="5">
        <v>220</v>
      </c>
      <c r="AE18" s="4" t="s">
        <v>2</v>
      </c>
      <c r="AG18" s="6">
        <f t="shared" si="5"/>
        <v>0</v>
      </c>
      <c r="AI18" s="6">
        <f t="shared" si="5"/>
        <v>0</v>
      </c>
    </row>
    <row r="19" spans="1:35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8">
        <f t="shared" si="1"/>
        <v>0</v>
      </c>
      <c r="AB19" s="3">
        <f t="shared" si="0"/>
        <v>2008</v>
      </c>
      <c r="AC19" s="4" t="s">
        <v>1</v>
      </c>
      <c r="AD19" s="5">
        <v>230</v>
      </c>
      <c r="AE19" s="4" t="s">
        <v>2</v>
      </c>
      <c r="AF19" s="6">
        <f t="shared" si="5"/>
        <v>0</v>
      </c>
      <c r="AG19" s="6">
        <f t="shared" si="5"/>
        <v>0</v>
      </c>
      <c r="AH19" s="6">
        <f t="shared" si="5"/>
        <v>0</v>
      </c>
      <c r="AI19" s="6">
        <f t="shared" si="5"/>
        <v>0</v>
      </c>
    </row>
    <row r="20" spans="1:3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8">
        <f t="shared" si="1"/>
        <v>0</v>
      </c>
      <c r="AB20" s="3">
        <f t="shared" si="0"/>
        <v>2008</v>
      </c>
      <c r="AC20" s="4" t="s">
        <v>1</v>
      </c>
      <c r="AD20" s="5">
        <v>240</v>
      </c>
      <c r="AE20" s="4" t="s">
        <v>2</v>
      </c>
      <c r="AF20" s="6">
        <f t="shared" si="5"/>
        <v>0</v>
      </c>
      <c r="AG20" s="6">
        <f t="shared" si="5"/>
        <v>0</v>
      </c>
      <c r="AH20" s="6">
        <f t="shared" si="5"/>
        <v>0</v>
      </c>
      <c r="AI20" s="6">
        <f t="shared" si="5"/>
        <v>0</v>
      </c>
    </row>
    <row r="21" spans="1:34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8">
        <f aca="true" t="shared" si="6" ref="AA21:AA52">($AA$1)</f>
        <v>0</v>
      </c>
      <c r="AB21" s="3">
        <f aca="true" t="shared" si="7" ref="AB21:AB52">($E$17)</f>
        <v>2008</v>
      </c>
      <c r="AC21" s="4" t="s">
        <v>1</v>
      </c>
      <c r="AD21" s="5">
        <v>250</v>
      </c>
      <c r="AE21" s="4" t="s">
        <v>2</v>
      </c>
      <c r="AF21" s="6">
        <f>SUM(C78)</f>
        <v>0</v>
      </c>
      <c r="AG21" s="6">
        <f>SUM(D78)</f>
        <v>0</v>
      </c>
      <c r="AH21" s="6">
        <f>SUM(E78)</f>
        <v>0</v>
      </c>
    </row>
    <row r="22" spans="1:35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8">
        <f t="shared" si="6"/>
        <v>0</v>
      </c>
      <c r="AB22" s="3">
        <f t="shared" si="7"/>
        <v>2008</v>
      </c>
      <c r="AC22" s="4" t="s">
        <v>1</v>
      </c>
      <c r="AD22" s="5">
        <v>260</v>
      </c>
      <c r="AE22" s="4" t="s">
        <v>2</v>
      </c>
      <c r="AI22" s="6">
        <f>SUM(F79)</f>
        <v>0</v>
      </c>
    </row>
    <row r="23" spans="1:35" ht="4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8">
        <f t="shared" si="6"/>
        <v>0</v>
      </c>
      <c r="AB23" s="3">
        <f t="shared" si="7"/>
        <v>2008</v>
      </c>
      <c r="AC23" s="4" t="s">
        <v>1</v>
      </c>
      <c r="AD23" s="5">
        <v>280</v>
      </c>
      <c r="AE23" s="4" t="s">
        <v>2</v>
      </c>
      <c r="AF23" s="6">
        <f aca="true" t="shared" si="8" ref="AF23:AI27">SUM(C82)</f>
        <v>0</v>
      </c>
      <c r="AG23" s="6">
        <f t="shared" si="8"/>
        <v>0</v>
      </c>
      <c r="AH23" s="6">
        <f t="shared" si="8"/>
        <v>0</v>
      </c>
      <c r="AI23" s="6">
        <f t="shared" si="8"/>
        <v>0</v>
      </c>
    </row>
    <row r="24" spans="1:35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8">
        <f t="shared" si="6"/>
        <v>0</v>
      </c>
      <c r="AB24" s="3">
        <f t="shared" si="7"/>
        <v>2008</v>
      </c>
      <c r="AC24" s="4" t="s">
        <v>1</v>
      </c>
      <c r="AD24" s="5">
        <v>290</v>
      </c>
      <c r="AE24" s="4" t="s">
        <v>2</v>
      </c>
      <c r="AF24" s="6">
        <f t="shared" si="8"/>
        <v>0</v>
      </c>
      <c r="AG24" s="6">
        <f t="shared" si="8"/>
        <v>0</v>
      </c>
      <c r="AH24" s="6">
        <f t="shared" si="8"/>
        <v>0</v>
      </c>
      <c r="AI24" s="6">
        <f t="shared" si="8"/>
        <v>0</v>
      </c>
    </row>
    <row r="25" spans="1:35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8">
        <f t="shared" si="6"/>
        <v>0</v>
      </c>
      <c r="AB25" s="3">
        <f t="shared" si="7"/>
        <v>2008</v>
      </c>
      <c r="AC25" s="4" t="s">
        <v>1</v>
      </c>
      <c r="AD25" s="5">
        <v>300</v>
      </c>
      <c r="AE25" s="4" t="s">
        <v>2</v>
      </c>
      <c r="AF25" s="6">
        <f t="shared" si="8"/>
        <v>0</v>
      </c>
      <c r="AG25" s="6">
        <f t="shared" si="8"/>
        <v>0</v>
      </c>
      <c r="AH25" s="6">
        <f t="shared" si="8"/>
        <v>0</v>
      </c>
      <c r="AI25" s="6">
        <f t="shared" si="8"/>
        <v>0</v>
      </c>
    </row>
    <row r="26" spans="1:35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8">
        <f t="shared" si="6"/>
        <v>0</v>
      </c>
      <c r="AB26" s="3">
        <f t="shared" si="7"/>
        <v>2008</v>
      </c>
      <c r="AC26" s="4" t="s">
        <v>1</v>
      </c>
      <c r="AD26" s="5">
        <v>310</v>
      </c>
      <c r="AE26" s="4" t="s">
        <v>2</v>
      </c>
      <c r="AF26" s="6">
        <f t="shared" si="8"/>
        <v>0</v>
      </c>
      <c r="AG26" s="6">
        <f t="shared" si="8"/>
        <v>0</v>
      </c>
      <c r="AH26" s="6">
        <f t="shared" si="8"/>
        <v>0</v>
      </c>
      <c r="AI26" s="6">
        <f t="shared" si="8"/>
        <v>0</v>
      </c>
    </row>
    <row r="27" spans="1:35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8">
        <f t="shared" si="6"/>
        <v>0</v>
      </c>
      <c r="AB27" s="3">
        <f t="shared" si="7"/>
        <v>2008</v>
      </c>
      <c r="AC27" s="4" t="s">
        <v>1</v>
      </c>
      <c r="AD27" s="5">
        <v>320</v>
      </c>
      <c r="AE27" s="4" t="s">
        <v>2</v>
      </c>
      <c r="AF27" s="6">
        <f t="shared" si="8"/>
        <v>0</v>
      </c>
      <c r="AG27" s="6">
        <f t="shared" si="8"/>
        <v>0</v>
      </c>
      <c r="AH27" s="6">
        <f t="shared" si="8"/>
        <v>0</v>
      </c>
      <c r="AI27" s="6">
        <f t="shared" si="8"/>
        <v>0</v>
      </c>
    </row>
    <row r="28" spans="1:34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8">
        <f t="shared" si="6"/>
        <v>0</v>
      </c>
      <c r="AB28" s="3">
        <f t="shared" si="7"/>
        <v>2008</v>
      </c>
      <c r="AC28" s="4" t="s">
        <v>1</v>
      </c>
      <c r="AD28" s="5">
        <v>330</v>
      </c>
      <c r="AE28" s="4" t="s">
        <v>2</v>
      </c>
      <c r="AF28" s="6">
        <f aca="true" t="shared" si="9" ref="AF28:AH32">SUM(C87)</f>
        <v>0</v>
      </c>
      <c r="AG28" s="6">
        <f t="shared" si="9"/>
        <v>0</v>
      </c>
      <c r="AH28" s="6">
        <f t="shared" si="9"/>
        <v>0</v>
      </c>
    </row>
    <row r="29" spans="1:35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8">
        <f t="shared" si="6"/>
        <v>0</v>
      </c>
      <c r="AB29" s="3">
        <f t="shared" si="7"/>
        <v>2008</v>
      </c>
      <c r="AC29" s="4" t="s">
        <v>1</v>
      </c>
      <c r="AD29" s="5">
        <v>340</v>
      </c>
      <c r="AE29" s="4" t="s">
        <v>2</v>
      </c>
      <c r="AF29" s="6">
        <f t="shared" si="9"/>
        <v>0</v>
      </c>
      <c r="AG29" s="6">
        <f t="shared" si="9"/>
        <v>0</v>
      </c>
      <c r="AH29" s="6">
        <f t="shared" si="9"/>
        <v>0</v>
      </c>
      <c r="AI29" s="6">
        <f>SUM(F88)</f>
        <v>0</v>
      </c>
    </row>
    <row r="30" spans="1:35" ht="12" customHeight="1">
      <c r="A30" s="15"/>
      <c r="B30" s="16"/>
      <c r="C30" s="16"/>
      <c r="D30" s="16"/>
      <c r="E30" s="16"/>
      <c r="F30" s="17"/>
      <c r="G30" s="18"/>
      <c r="H30" s="18"/>
      <c r="I30" s="18"/>
      <c r="J30" s="1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8">
        <f t="shared" si="6"/>
        <v>0</v>
      </c>
      <c r="AB30" s="3">
        <f t="shared" si="7"/>
        <v>2008</v>
      </c>
      <c r="AC30" s="4" t="s">
        <v>1</v>
      </c>
      <c r="AD30" s="5">
        <v>350</v>
      </c>
      <c r="AE30" s="4" t="s">
        <v>2</v>
      </c>
      <c r="AF30" s="6">
        <f t="shared" si="9"/>
        <v>0</v>
      </c>
      <c r="AG30" s="6">
        <f t="shared" si="9"/>
        <v>0</v>
      </c>
      <c r="AH30" s="6">
        <f t="shared" si="9"/>
        <v>0</v>
      </c>
      <c r="AI30" s="6">
        <f>SUM(F89)</f>
        <v>0</v>
      </c>
    </row>
    <row r="31" spans="1:35" ht="12" customHeight="1">
      <c r="A31" s="19" t="s">
        <v>5</v>
      </c>
      <c r="B31" s="20"/>
      <c r="C31" s="20"/>
      <c r="D31" s="20"/>
      <c r="E31" s="18"/>
      <c r="F31" s="21"/>
      <c r="G31" s="18"/>
      <c r="H31" s="18"/>
      <c r="I31" s="18"/>
      <c r="J31" s="1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8">
        <f t="shared" si="6"/>
        <v>0</v>
      </c>
      <c r="AB31" s="3">
        <f t="shared" si="7"/>
        <v>2008</v>
      </c>
      <c r="AC31" s="4" t="s">
        <v>1</v>
      </c>
      <c r="AD31" s="5">
        <v>360</v>
      </c>
      <c r="AE31" s="4" t="s">
        <v>2</v>
      </c>
      <c r="AF31" s="6">
        <f t="shared" si="9"/>
        <v>0</v>
      </c>
      <c r="AG31" s="6">
        <f t="shared" si="9"/>
        <v>0</v>
      </c>
      <c r="AH31" s="6">
        <f t="shared" si="9"/>
        <v>0</v>
      </c>
      <c r="AI31" s="6">
        <f>SUM(F90)</f>
        <v>0</v>
      </c>
    </row>
    <row r="32" spans="1:35" ht="12" customHeight="1">
      <c r="A32" s="19"/>
      <c r="B32" s="20"/>
      <c r="C32" s="20"/>
      <c r="D32" s="20"/>
      <c r="E32" s="18"/>
      <c r="F32" s="21"/>
      <c r="G32" s="18"/>
      <c r="H32" s="18"/>
      <c r="I32" s="18"/>
      <c r="J32" s="1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8">
        <f t="shared" si="6"/>
        <v>0</v>
      </c>
      <c r="AB32" s="3">
        <f t="shared" si="7"/>
        <v>2008</v>
      </c>
      <c r="AC32" s="4" t="s">
        <v>1</v>
      </c>
      <c r="AD32" s="5">
        <v>370</v>
      </c>
      <c r="AE32" s="4" t="s">
        <v>2</v>
      </c>
      <c r="AF32" s="6">
        <f t="shared" si="9"/>
        <v>0</v>
      </c>
      <c r="AG32" s="6">
        <f t="shared" si="9"/>
        <v>0</v>
      </c>
      <c r="AH32" s="6">
        <f t="shared" si="9"/>
        <v>0</v>
      </c>
      <c r="AI32" s="6">
        <f>SUM(F91)</f>
        <v>0</v>
      </c>
    </row>
    <row r="33" spans="1:34" ht="12" customHeight="1">
      <c r="A33" s="87" t="s">
        <v>195</v>
      </c>
      <c r="B33" s="88"/>
      <c r="C33" s="22"/>
      <c r="D33" s="22"/>
      <c r="E33" s="23"/>
      <c r="F33" s="21"/>
      <c r="G33" s="18"/>
      <c r="H33" s="18"/>
      <c r="I33" s="18"/>
      <c r="J33" s="1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8">
        <f t="shared" si="6"/>
        <v>0</v>
      </c>
      <c r="AB33" s="3">
        <f t="shared" si="7"/>
        <v>2008</v>
      </c>
      <c r="AC33" s="4" t="s">
        <v>1</v>
      </c>
      <c r="AD33" s="5">
        <v>380</v>
      </c>
      <c r="AE33" s="4" t="s">
        <v>2</v>
      </c>
      <c r="AF33" s="6">
        <f>SUM(C93)</f>
        <v>0</v>
      </c>
      <c r="AG33" s="6">
        <f>SUM(D93)</f>
        <v>0</v>
      </c>
      <c r="AH33" s="6">
        <f>SUM(E93)</f>
        <v>0</v>
      </c>
    </row>
    <row r="34" spans="1:35" ht="12" customHeight="1">
      <c r="A34" s="24"/>
      <c r="B34" s="16"/>
      <c r="C34" s="16"/>
      <c r="D34" s="16"/>
      <c r="E34" s="16"/>
      <c r="F34" s="21"/>
      <c r="G34" s="18"/>
      <c r="H34" s="18"/>
      <c r="I34" s="18"/>
      <c r="J34" s="1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8">
        <f t="shared" si="6"/>
        <v>0</v>
      </c>
      <c r="AB34" s="3">
        <f t="shared" si="7"/>
        <v>2008</v>
      </c>
      <c r="AC34" s="4" t="s">
        <v>1</v>
      </c>
      <c r="AD34" s="5">
        <v>390</v>
      </c>
      <c r="AE34" s="4" t="s">
        <v>2</v>
      </c>
      <c r="AI34" s="6">
        <f>SUM(F94)</f>
        <v>0</v>
      </c>
    </row>
    <row r="35" spans="1:35" ht="12" customHeight="1">
      <c r="A35" s="19" t="s">
        <v>193</v>
      </c>
      <c r="B35" s="25"/>
      <c r="C35" s="20"/>
      <c r="D35" s="20"/>
      <c r="E35" s="18"/>
      <c r="F35" s="21"/>
      <c r="G35" s="18"/>
      <c r="H35" s="18"/>
      <c r="I35" s="18"/>
      <c r="J35" s="1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8">
        <f t="shared" si="6"/>
        <v>0</v>
      </c>
      <c r="AB35" s="3">
        <f t="shared" si="7"/>
        <v>2008</v>
      </c>
      <c r="AC35" s="4" t="s">
        <v>1</v>
      </c>
      <c r="AD35" s="5">
        <v>405</v>
      </c>
      <c r="AE35" s="4" t="s">
        <v>2</v>
      </c>
      <c r="AF35" s="6">
        <f aca="true" t="shared" si="10" ref="AF35:AI38">SUM(C96)</f>
        <v>0</v>
      </c>
      <c r="AG35" s="6">
        <f t="shared" si="10"/>
        <v>0</v>
      </c>
      <c r="AH35" s="6">
        <f t="shared" si="10"/>
        <v>0</v>
      </c>
      <c r="AI35" s="6">
        <f t="shared" si="10"/>
        <v>0</v>
      </c>
    </row>
    <row r="36" spans="1:35" ht="12" customHeight="1">
      <c r="A36" s="19" t="s">
        <v>194</v>
      </c>
      <c r="B36" s="20"/>
      <c r="C36" s="20"/>
      <c r="D36" s="20"/>
      <c r="E36" s="18"/>
      <c r="F36" s="21"/>
      <c r="G36" s="18"/>
      <c r="H36" s="18"/>
      <c r="I36" s="18"/>
      <c r="J36" s="1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8">
        <f t="shared" si="6"/>
        <v>0</v>
      </c>
      <c r="AB36" s="3">
        <f t="shared" si="7"/>
        <v>2008</v>
      </c>
      <c r="AC36" s="4" t="s">
        <v>1</v>
      </c>
      <c r="AD36" s="5">
        <v>406</v>
      </c>
      <c r="AE36" s="4" t="s">
        <v>2</v>
      </c>
      <c r="AF36" s="6">
        <f t="shared" si="10"/>
        <v>0</v>
      </c>
      <c r="AG36" s="6">
        <f t="shared" si="10"/>
        <v>0</v>
      </c>
      <c r="AH36" s="6">
        <f t="shared" si="10"/>
        <v>0</v>
      </c>
      <c r="AI36" s="6">
        <f t="shared" si="10"/>
        <v>0</v>
      </c>
    </row>
    <row r="37" spans="1:35" s="29" customFormat="1" ht="12" customHeight="1">
      <c r="A37" s="19" t="s">
        <v>6</v>
      </c>
      <c r="B37" s="25"/>
      <c r="C37" s="25"/>
      <c r="D37" s="25"/>
      <c r="E37" s="25"/>
      <c r="F37" s="26"/>
      <c r="G37" s="27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8">
        <f t="shared" si="6"/>
        <v>0</v>
      </c>
      <c r="AB37" s="3">
        <f t="shared" si="7"/>
        <v>2008</v>
      </c>
      <c r="AC37" s="4" t="s">
        <v>1</v>
      </c>
      <c r="AD37" s="5">
        <v>410</v>
      </c>
      <c r="AE37" s="4" t="s">
        <v>2</v>
      </c>
      <c r="AF37" s="6">
        <f t="shared" si="10"/>
        <v>0</v>
      </c>
      <c r="AG37" s="6">
        <f t="shared" si="10"/>
        <v>0</v>
      </c>
      <c r="AH37" s="6">
        <f t="shared" si="10"/>
        <v>0</v>
      </c>
      <c r="AI37" s="6">
        <f t="shared" si="10"/>
        <v>0</v>
      </c>
    </row>
    <row r="38" spans="1:35" ht="12" customHeight="1">
      <c r="A38" s="24"/>
      <c r="B38" s="18"/>
      <c r="C38" s="18"/>
      <c r="D38" s="18"/>
      <c r="E38" s="18"/>
      <c r="F38" s="21"/>
      <c r="G38" s="18"/>
      <c r="H38" s="18"/>
      <c r="I38" s="18"/>
      <c r="J38" s="1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8">
        <f t="shared" si="6"/>
        <v>0</v>
      </c>
      <c r="AB38" s="3">
        <f t="shared" si="7"/>
        <v>2008</v>
      </c>
      <c r="AC38" s="4" t="s">
        <v>1</v>
      </c>
      <c r="AD38" s="5">
        <v>415</v>
      </c>
      <c r="AE38" s="4" t="s">
        <v>2</v>
      </c>
      <c r="AF38" s="6">
        <f t="shared" si="10"/>
        <v>0</v>
      </c>
      <c r="AG38" s="6">
        <f t="shared" si="10"/>
        <v>0</v>
      </c>
      <c r="AH38" s="6">
        <f t="shared" si="10"/>
        <v>0</v>
      </c>
      <c r="AI38" s="6">
        <f t="shared" si="10"/>
        <v>0</v>
      </c>
    </row>
    <row r="39" spans="1:35" ht="12" customHeight="1">
      <c r="A39" s="19" t="s">
        <v>7</v>
      </c>
      <c r="B39" s="30"/>
      <c r="C39" s="30"/>
      <c r="D39" s="20"/>
      <c r="E39" s="25"/>
      <c r="F39" s="21"/>
      <c r="G39" s="18"/>
      <c r="H39" s="18"/>
      <c r="I39" s="18"/>
      <c r="J39" s="1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8">
        <f t="shared" si="6"/>
        <v>0</v>
      </c>
      <c r="AB39" s="3">
        <f t="shared" si="7"/>
        <v>2008</v>
      </c>
      <c r="AC39" s="4" t="s">
        <v>1</v>
      </c>
      <c r="AD39" s="5">
        <v>418</v>
      </c>
      <c r="AE39" s="4" t="s">
        <v>2</v>
      </c>
      <c r="AF39" s="6">
        <f>SUM(C101)</f>
        <v>0</v>
      </c>
      <c r="AG39" s="6">
        <f>SUM(D101)</f>
        <v>0</v>
      </c>
      <c r="AH39" s="6">
        <f>SUM(E101)</f>
        <v>0</v>
      </c>
      <c r="AI39" s="6">
        <f>SUM(F101)</f>
        <v>0</v>
      </c>
    </row>
    <row r="40" spans="1:34" ht="12" customHeight="1">
      <c r="A40" s="31"/>
      <c r="B40" s="32"/>
      <c r="C40" s="32"/>
      <c r="D40" s="32"/>
      <c r="E40" s="33"/>
      <c r="F40" s="34"/>
      <c r="G40" s="18"/>
      <c r="H40" s="18"/>
      <c r="I40" s="18"/>
      <c r="J40" s="1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8">
        <f t="shared" si="6"/>
        <v>0</v>
      </c>
      <c r="AB40" s="3">
        <f t="shared" si="7"/>
        <v>2008</v>
      </c>
      <c r="AC40" s="4" t="s">
        <v>1</v>
      </c>
      <c r="AD40" s="5">
        <v>420</v>
      </c>
      <c r="AE40" s="4" t="s">
        <v>2</v>
      </c>
      <c r="AF40" s="6">
        <f>SUM(C103)</f>
        <v>0</v>
      </c>
      <c r="AG40" s="6">
        <f>SUM(D103)</f>
        <v>0</v>
      </c>
      <c r="AH40" s="6">
        <f>SUM(E103)</f>
        <v>0</v>
      </c>
    </row>
    <row r="41" spans="1:35" ht="12" customHeight="1">
      <c r="A41" s="27"/>
      <c r="B41" s="35"/>
      <c r="C41" s="35"/>
      <c r="D41" s="35"/>
      <c r="E41" s="27"/>
      <c r="F41" s="18"/>
      <c r="G41" s="18"/>
      <c r="H41" s="18"/>
      <c r="I41" s="18"/>
      <c r="J41" s="1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8">
        <f t="shared" si="6"/>
        <v>0</v>
      </c>
      <c r="AB41" s="3">
        <f t="shared" si="7"/>
        <v>2008</v>
      </c>
      <c r="AC41" s="4" t="s">
        <v>1</v>
      </c>
      <c r="AD41" s="5">
        <v>430</v>
      </c>
      <c r="AE41" s="4" t="s">
        <v>2</v>
      </c>
      <c r="AI41" s="6">
        <f>SUM(F104)</f>
        <v>0</v>
      </c>
    </row>
    <row r="42" spans="1:35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8">
        <f t="shared" si="6"/>
        <v>0</v>
      </c>
      <c r="AB42" s="3">
        <f t="shared" si="7"/>
        <v>2008</v>
      </c>
      <c r="AC42" s="4" t="s">
        <v>1</v>
      </c>
      <c r="AD42" s="5">
        <v>500</v>
      </c>
      <c r="AE42" s="4" t="s">
        <v>8</v>
      </c>
      <c r="AF42" s="6">
        <f>SUM(C110)</f>
        <v>0</v>
      </c>
      <c r="AG42" s="6">
        <f>SUM(D110)</f>
        <v>0</v>
      </c>
      <c r="AH42" s="6">
        <f>SUM(E110)</f>
        <v>0</v>
      </c>
      <c r="AI42" s="6">
        <f>SUM(F110)</f>
        <v>0</v>
      </c>
    </row>
    <row r="43" spans="1:35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89">
        <f t="shared" si="6"/>
        <v>0</v>
      </c>
      <c r="AB43" s="90">
        <f t="shared" si="7"/>
        <v>2008</v>
      </c>
      <c r="AC43" s="91" t="s">
        <v>1</v>
      </c>
      <c r="AD43" s="92">
        <v>510</v>
      </c>
      <c r="AE43" s="91" t="s">
        <v>8</v>
      </c>
      <c r="AF43" s="93">
        <f aca="true" t="shared" si="11" ref="AF43:AH49">SUM(C111)</f>
        <v>0</v>
      </c>
      <c r="AG43" s="93">
        <f t="shared" si="11"/>
        <v>0</v>
      </c>
      <c r="AH43" s="93">
        <f t="shared" si="11"/>
        <v>0</v>
      </c>
      <c r="AI43" s="93"/>
    </row>
    <row r="44" spans="1:35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8">
        <f t="shared" si="6"/>
        <v>0</v>
      </c>
      <c r="AB44" s="3">
        <f t="shared" si="7"/>
        <v>2008</v>
      </c>
      <c r="AC44" s="4" t="s">
        <v>1</v>
      </c>
      <c r="AD44" s="5">
        <v>520</v>
      </c>
      <c r="AE44" s="4" t="s">
        <v>8</v>
      </c>
      <c r="AF44" s="6">
        <f t="shared" si="11"/>
        <v>0</v>
      </c>
      <c r="AG44" s="6">
        <f t="shared" si="11"/>
        <v>0</v>
      </c>
      <c r="AH44" s="6">
        <f t="shared" si="11"/>
        <v>0</v>
      </c>
      <c r="AI44" s="6">
        <f>SUM(F112)</f>
        <v>0</v>
      </c>
    </row>
    <row r="45" spans="1:34" ht="12" customHeight="1">
      <c r="A45" s="18"/>
      <c r="B45" s="1"/>
      <c r="C45" s="1"/>
      <c r="D45" s="1"/>
      <c r="E45" s="2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8">
        <f t="shared" si="6"/>
        <v>0</v>
      </c>
      <c r="AB45" s="3">
        <f t="shared" si="7"/>
        <v>2008</v>
      </c>
      <c r="AC45" s="4" t="s">
        <v>1</v>
      </c>
      <c r="AD45" s="5">
        <v>530</v>
      </c>
      <c r="AE45" s="4" t="s">
        <v>8</v>
      </c>
      <c r="AF45" s="6">
        <f t="shared" si="11"/>
        <v>0</v>
      </c>
      <c r="AG45" s="6">
        <f t="shared" si="11"/>
        <v>0</v>
      </c>
      <c r="AH45" s="6">
        <f t="shared" si="11"/>
        <v>0</v>
      </c>
    </row>
    <row r="46" spans="1:34" ht="12" customHeight="1">
      <c r="A46" s="1" t="s">
        <v>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8">
        <f t="shared" si="6"/>
        <v>0</v>
      </c>
      <c r="AB46" s="3">
        <f t="shared" si="7"/>
        <v>2008</v>
      </c>
      <c r="AC46" s="4" t="s">
        <v>1</v>
      </c>
      <c r="AD46" s="5">
        <v>540</v>
      </c>
      <c r="AE46" s="4" t="s">
        <v>8</v>
      </c>
      <c r="AF46" s="6">
        <f t="shared" si="11"/>
        <v>0</v>
      </c>
      <c r="AG46" s="6">
        <f t="shared" si="11"/>
        <v>0</v>
      </c>
      <c r="AH46" s="6">
        <f t="shared" si="11"/>
        <v>0</v>
      </c>
    </row>
    <row r="47" spans="1:35" ht="12" customHeight="1">
      <c r="A47" s="1" t="s"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8">
        <f t="shared" si="6"/>
        <v>0</v>
      </c>
      <c r="AB47" s="3">
        <f t="shared" si="7"/>
        <v>2008</v>
      </c>
      <c r="AC47" s="4" t="s">
        <v>1</v>
      </c>
      <c r="AD47" s="5">
        <v>550</v>
      </c>
      <c r="AE47" s="4" t="s">
        <v>8</v>
      </c>
      <c r="AF47" s="6">
        <f t="shared" si="11"/>
        <v>0</v>
      </c>
      <c r="AG47" s="6">
        <f t="shared" si="11"/>
        <v>0</v>
      </c>
      <c r="AH47" s="6">
        <f t="shared" si="11"/>
        <v>0</v>
      </c>
      <c r="AI47" s="6">
        <f>SUM(F115)</f>
        <v>0</v>
      </c>
    </row>
    <row r="48" spans="1:34" ht="12" customHeight="1">
      <c r="A48" s="28" t="s">
        <v>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8">
        <f t="shared" si="6"/>
        <v>0</v>
      </c>
      <c r="AB48" s="3">
        <f t="shared" si="7"/>
        <v>2008</v>
      </c>
      <c r="AC48" s="4" t="s">
        <v>1</v>
      </c>
      <c r="AD48" s="5">
        <v>560</v>
      </c>
      <c r="AE48" s="4" t="s">
        <v>8</v>
      </c>
      <c r="AF48" s="6">
        <f t="shared" si="11"/>
        <v>0</v>
      </c>
      <c r="AG48" s="6">
        <f t="shared" si="11"/>
        <v>0</v>
      </c>
      <c r="AH48" s="6">
        <f t="shared" si="11"/>
        <v>0</v>
      </c>
    </row>
    <row r="49" spans="1:35" ht="12" customHeight="1">
      <c r="A49" s="28" t="s">
        <v>10</v>
      </c>
      <c r="C49" s="1"/>
      <c r="D49" s="1"/>
      <c r="F49" s="36" t="s">
        <v>11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8">
        <f t="shared" si="6"/>
        <v>0</v>
      </c>
      <c r="AB49" s="3">
        <f t="shared" si="7"/>
        <v>2008</v>
      </c>
      <c r="AC49" s="4" t="s">
        <v>1</v>
      </c>
      <c r="AD49" s="5">
        <v>565</v>
      </c>
      <c r="AE49" s="4" t="s">
        <v>8</v>
      </c>
      <c r="AF49" s="6">
        <f t="shared" si="11"/>
        <v>0</v>
      </c>
      <c r="AG49" s="6">
        <f t="shared" si="11"/>
        <v>0</v>
      </c>
      <c r="AH49" s="6">
        <f t="shared" si="11"/>
        <v>0</v>
      </c>
      <c r="AI49" s="6">
        <f>SUM(F117)</f>
        <v>0</v>
      </c>
    </row>
    <row r="50" spans="1:35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8">
        <f t="shared" si="6"/>
        <v>0</v>
      </c>
      <c r="AB50" s="3">
        <f t="shared" si="7"/>
        <v>2008</v>
      </c>
      <c r="AC50" s="4" t="s">
        <v>1</v>
      </c>
      <c r="AD50" s="5">
        <v>570</v>
      </c>
      <c r="AE50" s="4" t="s">
        <v>8</v>
      </c>
      <c r="AF50" s="6">
        <f>SUM(C119)</f>
        <v>0</v>
      </c>
      <c r="AG50" s="6">
        <f>SUM(D119)</f>
        <v>0</v>
      </c>
      <c r="AH50" s="6">
        <f>SUM(E119)</f>
        <v>0</v>
      </c>
      <c r="AI50" s="6">
        <f>SUM(F119)</f>
        <v>0</v>
      </c>
    </row>
    <row r="51" spans="1:35" ht="12" customHeight="1">
      <c r="A51" s="1"/>
      <c r="B51" s="1"/>
      <c r="C51" s="37" t="s">
        <v>12</v>
      </c>
      <c r="D51" s="37" t="s">
        <v>13</v>
      </c>
      <c r="E51" s="37" t="s">
        <v>14</v>
      </c>
      <c r="F51" s="37" t="s">
        <v>15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8">
        <f t="shared" si="6"/>
        <v>0</v>
      </c>
      <c r="AB51" s="3">
        <f t="shared" si="7"/>
        <v>2008</v>
      </c>
      <c r="AC51" s="4" t="s">
        <v>1</v>
      </c>
      <c r="AD51" s="5">
        <v>580</v>
      </c>
      <c r="AE51" s="4" t="s">
        <v>8</v>
      </c>
      <c r="AF51" s="6">
        <f aca="true" t="shared" si="12" ref="AF51:AI54">SUM(C121)</f>
        <v>0</v>
      </c>
      <c r="AG51" s="6">
        <f t="shared" si="12"/>
        <v>0</v>
      </c>
      <c r="AH51" s="6">
        <f t="shared" si="12"/>
        <v>0</v>
      </c>
      <c r="AI51" s="6">
        <f t="shared" si="12"/>
        <v>0</v>
      </c>
    </row>
    <row r="52" spans="1:35" ht="12" customHeight="1">
      <c r="A52" s="1"/>
      <c r="B52" s="1"/>
      <c r="C52" s="38">
        <v>1</v>
      </c>
      <c r="D52" s="38">
        <v>2</v>
      </c>
      <c r="E52" s="38">
        <v>3</v>
      </c>
      <c r="F52" s="38">
        <v>4</v>
      </c>
      <c r="G52" s="1"/>
      <c r="AA52" s="8">
        <f t="shared" si="6"/>
        <v>0</v>
      </c>
      <c r="AB52" s="3">
        <f t="shared" si="7"/>
        <v>2008</v>
      </c>
      <c r="AC52" s="4" t="s">
        <v>1</v>
      </c>
      <c r="AD52" s="5">
        <v>590</v>
      </c>
      <c r="AE52" s="4" t="s">
        <v>8</v>
      </c>
      <c r="AF52" s="6">
        <f t="shared" si="12"/>
        <v>0</v>
      </c>
      <c r="AG52" s="6">
        <f t="shared" si="12"/>
        <v>0</v>
      </c>
      <c r="AH52" s="6">
        <f t="shared" si="12"/>
        <v>0</v>
      </c>
      <c r="AI52" s="6">
        <f t="shared" si="12"/>
        <v>0</v>
      </c>
    </row>
    <row r="53" spans="1:35" ht="12" customHeight="1">
      <c r="A53" s="39" t="s">
        <v>16</v>
      </c>
      <c r="B53" s="40">
        <v>10</v>
      </c>
      <c r="C53" s="41" t="s">
        <v>0</v>
      </c>
      <c r="D53" s="41"/>
      <c r="E53" s="41"/>
      <c r="F53" s="41"/>
      <c r="AA53" s="8">
        <f aca="true" t="shared" si="13" ref="AA53:AA84">($AA$1)</f>
        <v>0</v>
      </c>
      <c r="AB53" s="3">
        <f aca="true" t="shared" si="14" ref="AB53:AB84">($E$17)</f>
        <v>2008</v>
      </c>
      <c r="AC53" s="4" t="s">
        <v>1</v>
      </c>
      <c r="AD53" s="5">
        <v>600</v>
      </c>
      <c r="AE53" s="4" t="s">
        <v>8</v>
      </c>
      <c r="AF53" s="6">
        <f t="shared" si="12"/>
        <v>0</v>
      </c>
      <c r="AG53" s="6">
        <f t="shared" si="12"/>
        <v>0</v>
      </c>
      <c r="AH53" s="6">
        <f t="shared" si="12"/>
        <v>0</v>
      </c>
      <c r="AI53" s="6">
        <f t="shared" si="12"/>
        <v>0</v>
      </c>
    </row>
    <row r="54" spans="1:35" ht="12" customHeight="1">
      <c r="A54" s="42" t="s">
        <v>17</v>
      </c>
      <c r="B54" s="40">
        <v>20</v>
      </c>
      <c r="C54" s="43"/>
      <c r="D54" s="44"/>
      <c r="E54" s="44"/>
      <c r="F54" s="45">
        <f>SUM(C54:E54)</f>
        <v>0</v>
      </c>
      <c r="AA54" s="8">
        <f t="shared" si="13"/>
        <v>0</v>
      </c>
      <c r="AB54" s="3">
        <f t="shared" si="14"/>
        <v>2008</v>
      </c>
      <c r="AC54" s="4" t="s">
        <v>1</v>
      </c>
      <c r="AD54" s="5">
        <v>610</v>
      </c>
      <c r="AE54" s="4" t="s">
        <v>8</v>
      </c>
      <c r="AF54" s="6">
        <f t="shared" si="12"/>
        <v>0</v>
      </c>
      <c r="AG54" s="6">
        <f t="shared" si="12"/>
        <v>0</v>
      </c>
      <c r="AH54" s="6">
        <f t="shared" si="12"/>
        <v>0</v>
      </c>
      <c r="AI54" s="6">
        <f t="shared" si="12"/>
        <v>0</v>
      </c>
    </row>
    <row r="55" spans="1:35" ht="12" customHeight="1">
      <c r="A55" s="42" t="s">
        <v>18</v>
      </c>
      <c r="B55" s="40">
        <v>30</v>
      </c>
      <c r="C55" s="41" t="s">
        <v>0</v>
      </c>
      <c r="D55" s="41"/>
      <c r="E55" s="41"/>
      <c r="F55" s="41"/>
      <c r="AA55" s="8">
        <f t="shared" si="13"/>
        <v>0</v>
      </c>
      <c r="AB55" s="3">
        <f t="shared" si="14"/>
        <v>2008</v>
      </c>
      <c r="AC55" s="4" t="s">
        <v>1</v>
      </c>
      <c r="AD55" s="5">
        <v>620</v>
      </c>
      <c r="AE55" s="4" t="s">
        <v>8</v>
      </c>
      <c r="AF55" s="6">
        <f>SUM(C126)</f>
        <v>0</v>
      </c>
      <c r="AG55" s="6">
        <f>SUM(D126)</f>
        <v>0</v>
      </c>
      <c r="AH55" s="6">
        <f>SUM(E126)</f>
        <v>0</v>
      </c>
      <c r="AI55" s="6">
        <f>SUM(F126)</f>
        <v>0</v>
      </c>
    </row>
    <row r="56" spans="1:34" ht="12" customHeight="1">
      <c r="A56" s="42" t="s">
        <v>19</v>
      </c>
      <c r="B56" s="40">
        <v>40</v>
      </c>
      <c r="C56" s="44"/>
      <c r="D56" s="44"/>
      <c r="E56" s="44"/>
      <c r="F56" s="45">
        <f aca="true" t="shared" si="15" ref="F56:F62">SUM(C56:E56)</f>
        <v>0</v>
      </c>
      <c r="AA56" s="8">
        <f t="shared" si="13"/>
        <v>0</v>
      </c>
      <c r="AB56" s="3">
        <f t="shared" si="14"/>
        <v>2008</v>
      </c>
      <c r="AC56" s="4" t="s">
        <v>1</v>
      </c>
      <c r="AD56" s="5">
        <v>1720</v>
      </c>
      <c r="AE56" s="4" t="s">
        <v>20</v>
      </c>
      <c r="AF56" s="6">
        <f aca="true" t="shared" si="16" ref="AF56:AH81">SUM(C135)</f>
        <v>0</v>
      </c>
      <c r="AG56" s="6">
        <f t="shared" si="16"/>
        <v>0</v>
      </c>
      <c r="AH56" s="6">
        <f t="shared" si="16"/>
        <v>0</v>
      </c>
    </row>
    <row r="57" spans="1:34" ht="12" customHeight="1">
      <c r="A57" s="42" t="s">
        <v>21</v>
      </c>
      <c r="B57" s="40">
        <v>50</v>
      </c>
      <c r="C57" s="46"/>
      <c r="D57" s="46"/>
      <c r="E57" s="46"/>
      <c r="F57" s="45">
        <f t="shared" si="15"/>
        <v>0</v>
      </c>
      <c r="J57" s="1"/>
      <c r="K57" s="1"/>
      <c r="L57" s="1"/>
      <c r="AA57" s="8">
        <f t="shared" si="13"/>
        <v>0</v>
      </c>
      <c r="AB57" s="3">
        <f t="shared" si="14"/>
        <v>2008</v>
      </c>
      <c r="AC57" s="4" t="s">
        <v>1</v>
      </c>
      <c r="AD57" s="5">
        <v>1730</v>
      </c>
      <c r="AE57" s="4" t="s">
        <v>20</v>
      </c>
      <c r="AF57" s="6">
        <f t="shared" si="16"/>
        <v>0</v>
      </c>
      <c r="AG57" s="6">
        <f t="shared" si="16"/>
        <v>0</v>
      </c>
      <c r="AH57" s="6">
        <f t="shared" si="16"/>
        <v>0</v>
      </c>
    </row>
    <row r="58" spans="1:34" ht="12" customHeight="1">
      <c r="A58" s="42" t="s">
        <v>22</v>
      </c>
      <c r="B58" s="40">
        <v>60</v>
      </c>
      <c r="C58" s="46"/>
      <c r="D58" s="46"/>
      <c r="E58" s="46"/>
      <c r="F58" s="45">
        <f t="shared" si="15"/>
        <v>0</v>
      </c>
      <c r="G58" s="1">
        <f>IF($C$58&gt;0,"Line 0060 Column 1 must be a negative value","")</f>
      </c>
      <c r="AA58" s="8">
        <f t="shared" si="13"/>
        <v>0</v>
      </c>
      <c r="AB58" s="3">
        <f t="shared" si="14"/>
        <v>2008</v>
      </c>
      <c r="AC58" s="4" t="s">
        <v>1</v>
      </c>
      <c r="AD58" s="5">
        <v>1740</v>
      </c>
      <c r="AE58" s="4" t="s">
        <v>20</v>
      </c>
      <c r="AF58" s="6">
        <f t="shared" si="16"/>
        <v>0</v>
      </c>
      <c r="AG58" s="6">
        <f t="shared" si="16"/>
        <v>0</v>
      </c>
      <c r="AH58" s="6">
        <f t="shared" si="16"/>
        <v>0</v>
      </c>
    </row>
    <row r="59" spans="1:34" ht="12" customHeight="1">
      <c r="A59" s="42" t="s">
        <v>23</v>
      </c>
      <c r="B59" s="40">
        <v>70</v>
      </c>
      <c r="C59" s="46"/>
      <c r="D59" s="46"/>
      <c r="E59" s="46"/>
      <c r="F59" s="45">
        <f t="shared" si="15"/>
        <v>0</v>
      </c>
      <c r="G59" s="1">
        <f>IF($D$58&gt;0,"Line 0060 Column 2 must be a negative value","")</f>
      </c>
      <c r="AA59" s="8">
        <f t="shared" si="13"/>
        <v>0</v>
      </c>
      <c r="AB59" s="3">
        <f t="shared" si="14"/>
        <v>2008</v>
      </c>
      <c r="AC59" s="4" t="s">
        <v>1</v>
      </c>
      <c r="AD59" s="5">
        <v>1750</v>
      </c>
      <c r="AE59" s="4" t="s">
        <v>20</v>
      </c>
      <c r="AF59" s="6">
        <f t="shared" si="16"/>
        <v>0</v>
      </c>
      <c r="AG59" s="6">
        <f t="shared" si="16"/>
        <v>0</v>
      </c>
      <c r="AH59" s="6">
        <f t="shared" si="16"/>
        <v>0</v>
      </c>
    </row>
    <row r="60" spans="1:34" ht="12" customHeight="1">
      <c r="A60" s="42" t="s">
        <v>24</v>
      </c>
      <c r="B60" s="40">
        <v>80</v>
      </c>
      <c r="C60" s="46"/>
      <c r="D60" s="46"/>
      <c r="E60" s="46"/>
      <c r="F60" s="45">
        <f t="shared" si="15"/>
        <v>0</v>
      </c>
      <c r="G60" s="1">
        <f>IF($E$58&gt;0,"Line 0060 Column 3 must be a negative value","")</f>
      </c>
      <c r="AA60" s="8">
        <f t="shared" si="13"/>
        <v>0</v>
      </c>
      <c r="AB60" s="3">
        <f t="shared" si="14"/>
        <v>2008</v>
      </c>
      <c r="AC60" s="4" t="s">
        <v>1</v>
      </c>
      <c r="AD60" s="5">
        <v>1760</v>
      </c>
      <c r="AE60" s="4" t="s">
        <v>20</v>
      </c>
      <c r="AF60" s="6">
        <f t="shared" si="16"/>
        <v>0</v>
      </c>
      <c r="AG60" s="6">
        <f t="shared" si="16"/>
        <v>0</v>
      </c>
      <c r="AH60" s="6">
        <f t="shared" si="16"/>
        <v>0</v>
      </c>
    </row>
    <row r="61" spans="1:34" ht="12" customHeight="1">
      <c r="A61" s="42" t="s">
        <v>25</v>
      </c>
      <c r="B61" s="40">
        <v>90</v>
      </c>
      <c r="C61" s="46"/>
      <c r="D61" s="46"/>
      <c r="E61" s="46"/>
      <c r="F61" s="45">
        <f t="shared" si="15"/>
        <v>0</v>
      </c>
      <c r="H61" s="29"/>
      <c r="I61" s="29"/>
      <c r="J61" s="29"/>
      <c r="AA61" s="8">
        <f t="shared" si="13"/>
        <v>0</v>
      </c>
      <c r="AB61" s="3">
        <f t="shared" si="14"/>
        <v>2008</v>
      </c>
      <c r="AC61" s="4" t="s">
        <v>1</v>
      </c>
      <c r="AD61" s="5">
        <v>1770</v>
      </c>
      <c r="AE61" s="4" t="s">
        <v>20</v>
      </c>
      <c r="AF61" s="6">
        <f t="shared" si="16"/>
        <v>0</v>
      </c>
      <c r="AG61" s="6">
        <f t="shared" si="16"/>
        <v>0</v>
      </c>
      <c r="AH61" s="6">
        <f t="shared" si="16"/>
        <v>0</v>
      </c>
    </row>
    <row r="62" spans="1:34" ht="12" customHeight="1">
      <c r="A62" s="42" t="s">
        <v>26</v>
      </c>
      <c r="B62" s="40">
        <v>100</v>
      </c>
      <c r="C62" s="46"/>
      <c r="D62" s="46"/>
      <c r="E62" s="46"/>
      <c r="F62" s="45">
        <f t="shared" si="15"/>
        <v>0</v>
      </c>
      <c r="G62" s="7">
        <f>IF($F$62&lt;&gt;0,"Please ensure that Line 0100 Column 4 equals the sum of all Line 0320 Column 4 amounts for all excluded functions","")</f>
      </c>
      <c r="AA62" s="8">
        <f t="shared" si="13"/>
        <v>0</v>
      </c>
      <c r="AB62" s="3">
        <f t="shared" si="14"/>
        <v>2008</v>
      </c>
      <c r="AC62" s="4" t="s">
        <v>1</v>
      </c>
      <c r="AD62" s="5">
        <v>1780</v>
      </c>
      <c r="AE62" s="4" t="s">
        <v>20</v>
      </c>
      <c r="AF62" s="6">
        <f t="shared" si="16"/>
        <v>0</v>
      </c>
      <c r="AG62" s="6">
        <f t="shared" si="16"/>
        <v>0</v>
      </c>
      <c r="AH62" s="6">
        <f t="shared" si="16"/>
        <v>0</v>
      </c>
    </row>
    <row r="63" spans="1:34" ht="12" customHeight="1">
      <c r="A63" s="42" t="s">
        <v>27</v>
      </c>
      <c r="B63" s="40">
        <v>110</v>
      </c>
      <c r="C63" s="46"/>
      <c r="D63" s="46"/>
      <c r="E63" s="46"/>
      <c r="F63" s="47"/>
      <c r="AA63" s="8">
        <f t="shared" si="13"/>
        <v>0</v>
      </c>
      <c r="AB63" s="3">
        <f t="shared" si="14"/>
        <v>2008</v>
      </c>
      <c r="AC63" s="4" t="s">
        <v>1</v>
      </c>
      <c r="AD63" s="5">
        <v>1790</v>
      </c>
      <c r="AE63" s="4" t="s">
        <v>20</v>
      </c>
      <c r="AF63" s="6">
        <f t="shared" si="16"/>
        <v>0</v>
      </c>
      <c r="AG63" s="6">
        <f t="shared" si="16"/>
        <v>0</v>
      </c>
      <c r="AH63" s="6">
        <f t="shared" si="16"/>
        <v>0</v>
      </c>
    </row>
    <row r="64" spans="1:34" ht="12" customHeight="1">
      <c r="A64" s="42" t="s">
        <v>28</v>
      </c>
      <c r="B64" s="40">
        <v>120</v>
      </c>
      <c r="C64" s="46"/>
      <c r="D64" s="46"/>
      <c r="E64" s="46"/>
      <c r="F64" s="48">
        <f>SUM(C64:E64)</f>
        <v>0</v>
      </c>
      <c r="AA64" s="8">
        <f t="shared" si="13"/>
        <v>0</v>
      </c>
      <c r="AB64" s="3">
        <f t="shared" si="14"/>
        <v>2008</v>
      </c>
      <c r="AC64" s="4" t="s">
        <v>1</v>
      </c>
      <c r="AD64" s="5">
        <v>1800</v>
      </c>
      <c r="AE64" s="4" t="s">
        <v>20</v>
      </c>
      <c r="AF64" s="6">
        <f t="shared" si="16"/>
        <v>0</v>
      </c>
      <c r="AG64" s="6">
        <f t="shared" si="16"/>
        <v>0</v>
      </c>
      <c r="AH64" s="6">
        <f t="shared" si="16"/>
        <v>0</v>
      </c>
    </row>
    <row r="65" spans="1:34" ht="12" customHeight="1">
      <c r="A65" s="42" t="s">
        <v>29</v>
      </c>
      <c r="B65" s="40">
        <v>130</v>
      </c>
      <c r="C65" s="41" t="s">
        <v>0</v>
      </c>
      <c r="D65" s="41"/>
      <c r="E65" s="41"/>
      <c r="F65" s="41"/>
      <c r="AA65" s="8">
        <f t="shared" si="13"/>
        <v>0</v>
      </c>
      <c r="AB65" s="3">
        <f t="shared" si="14"/>
        <v>2008</v>
      </c>
      <c r="AC65" s="4" t="s">
        <v>1</v>
      </c>
      <c r="AD65" s="5">
        <v>1810</v>
      </c>
      <c r="AE65" s="4" t="s">
        <v>20</v>
      </c>
      <c r="AF65" s="6">
        <f t="shared" si="16"/>
        <v>0</v>
      </c>
      <c r="AG65" s="6">
        <f t="shared" si="16"/>
        <v>0</v>
      </c>
      <c r="AH65" s="6">
        <f t="shared" si="16"/>
        <v>0</v>
      </c>
    </row>
    <row r="66" spans="1:34" ht="12" customHeight="1">
      <c r="A66" s="42" t="s">
        <v>30</v>
      </c>
      <c r="B66" s="40">
        <v>140</v>
      </c>
      <c r="C66" s="44"/>
      <c r="D66" s="44"/>
      <c r="E66" s="44"/>
      <c r="F66" s="45">
        <f>SUM(C66:E66)</f>
        <v>0</v>
      </c>
      <c r="AA66" s="8">
        <f t="shared" si="13"/>
        <v>0</v>
      </c>
      <c r="AB66" s="3">
        <f t="shared" si="14"/>
        <v>2008</v>
      </c>
      <c r="AC66" s="4" t="s">
        <v>1</v>
      </c>
      <c r="AD66" s="5">
        <v>1820</v>
      </c>
      <c r="AE66" s="4" t="s">
        <v>20</v>
      </c>
      <c r="AF66" s="6">
        <f t="shared" si="16"/>
        <v>0</v>
      </c>
      <c r="AG66" s="6">
        <f t="shared" si="16"/>
        <v>0</v>
      </c>
      <c r="AH66" s="6">
        <f t="shared" si="16"/>
        <v>0</v>
      </c>
    </row>
    <row r="67" spans="1:34" ht="12" customHeight="1">
      <c r="A67" s="42" t="s">
        <v>31</v>
      </c>
      <c r="B67" s="40">
        <v>150</v>
      </c>
      <c r="C67" s="46"/>
      <c r="D67" s="46"/>
      <c r="E67" s="46"/>
      <c r="F67" s="45">
        <f>SUM(C67:E67)</f>
        <v>0</v>
      </c>
      <c r="AA67" s="8">
        <f t="shared" si="13"/>
        <v>0</v>
      </c>
      <c r="AB67" s="3">
        <f t="shared" si="14"/>
        <v>2008</v>
      </c>
      <c r="AC67" s="4" t="s">
        <v>1</v>
      </c>
      <c r="AD67" s="5">
        <v>1830</v>
      </c>
      <c r="AE67" s="4" t="s">
        <v>20</v>
      </c>
      <c r="AF67" s="6">
        <f t="shared" si="16"/>
        <v>0</v>
      </c>
      <c r="AG67" s="6">
        <f t="shared" si="16"/>
        <v>0</v>
      </c>
      <c r="AH67" s="6">
        <f t="shared" si="16"/>
        <v>0</v>
      </c>
    </row>
    <row r="68" spans="1:34" ht="12" customHeight="1">
      <c r="A68" s="42" t="s">
        <v>32</v>
      </c>
      <c r="B68" s="40">
        <v>160</v>
      </c>
      <c r="C68" s="46"/>
      <c r="D68" s="46"/>
      <c r="E68" s="46"/>
      <c r="F68" s="45">
        <f>SUM(C68:E68)</f>
        <v>0</v>
      </c>
      <c r="AA68" s="8">
        <f t="shared" si="13"/>
        <v>0</v>
      </c>
      <c r="AB68" s="3">
        <f t="shared" si="14"/>
        <v>2008</v>
      </c>
      <c r="AC68" s="4" t="s">
        <v>1</v>
      </c>
      <c r="AD68" s="5">
        <v>1840</v>
      </c>
      <c r="AE68" s="4" t="s">
        <v>20</v>
      </c>
      <c r="AF68" s="6">
        <f t="shared" si="16"/>
        <v>0</v>
      </c>
      <c r="AG68" s="6">
        <f t="shared" si="16"/>
        <v>0</v>
      </c>
      <c r="AH68" s="6">
        <f t="shared" si="16"/>
        <v>0</v>
      </c>
    </row>
    <row r="69" spans="1:34" ht="12" customHeight="1">
      <c r="A69" s="42" t="s">
        <v>33</v>
      </c>
      <c r="B69" s="40">
        <v>170</v>
      </c>
      <c r="C69" s="41"/>
      <c r="D69" s="41"/>
      <c r="E69" s="41"/>
      <c r="F69" s="41"/>
      <c r="AA69" s="8">
        <f t="shared" si="13"/>
        <v>0</v>
      </c>
      <c r="AB69" s="3">
        <f t="shared" si="14"/>
        <v>2008</v>
      </c>
      <c r="AC69" s="4" t="s">
        <v>1</v>
      </c>
      <c r="AD69" s="5">
        <v>1850</v>
      </c>
      <c r="AE69" s="4" t="s">
        <v>20</v>
      </c>
      <c r="AF69" s="6">
        <f t="shared" si="16"/>
        <v>0</v>
      </c>
      <c r="AG69" s="6">
        <f t="shared" si="16"/>
        <v>0</v>
      </c>
      <c r="AH69" s="6">
        <f t="shared" si="16"/>
        <v>0</v>
      </c>
    </row>
    <row r="70" spans="1:34" ht="12" customHeight="1">
      <c r="A70" s="42" t="s">
        <v>34</v>
      </c>
      <c r="B70" s="40">
        <v>180</v>
      </c>
      <c r="C70" s="44"/>
      <c r="D70" s="44"/>
      <c r="E70" s="44"/>
      <c r="F70" s="45">
        <f aca="true" t="shared" si="17" ref="F70:F76">SUM(C70:E70)</f>
        <v>0</v>
      </c>
      <c r="AA70" s="8">
        <f t="shared" si="13"/>
        <v>0</v>
      </c>
      <c r="AB70" s="3">
        <f t="shared" si="14"/>
        <v>2008</v>
      </c>
      <c r="AC70" s="4" t="s">
        <v>1</v>
      </c>
      <c r="AD70" s="5">
        <v>1860</v>
      </c>
      <c r="AE70" s="4" t="s">
        <v>20</v>
      </c>
      <c r="AF70" s="6">
        <f t="shared" si="16"/>
        <v>0</v>
      </c>
      <c r="AG70" s="6">
        <f t="shared" si="16"/>
        <v>0</v>
      </c>
      <c r="AH70" s="6">
        <f t="shared" si="16"/>
        <v>0</v>
      </c>
    </row>
    <row r="71" spans="1:34" ht="12" customHeight="1">
      <c r="A71" s="42" t="s">
        <v>35</v>
      </c>
      <c r="B71" s="40">
        <v>190</v>
      </c>
      <c r="C71" s="44"/>
      <c r="D71" s="44"/>
      <c r="E71" s="44"/>
      <c r="F71" s="45">
        <f t="shared" si="17"/>
        <v>0</v>
      </c>
      <c r="AA71" s="8">
        <f t="shared" si="13"/>
        <v>0</v>
      </c>
      <c r="AB71" s="3">
        <f t="shared" si="14"/>
        <v>2008</v>
      </c>
      <c r="AC71" s="4" t="s">
        <v>1</v>
      </c>
      <c r="AD71" s="5">
        <v>1870</v>
      </c>
      <c r="AE71" s="4" t="s">
        <v>20</v>
      </c>
      <c r="AF71" s="6">
        <f t="shared" si="16"/>
        <v>0</v>
      </c>
      <c r="AG71" s="6">
        <f t="shared" si="16"/>
        <v>0</v>
      </c>
      <c r="AH71" s="6">
        <f t="shared" si="16"/>
        <v>0</v>
      </c>
    </row>
    <row r="72" spans="1:34" ht="12" customHeight="1">
      <c r="A72" s="42" t="s">
        <v>36</v>
      </c>
      <c r="B72" s="40">
        <v>200</v>
      </c>
      <c r="C72" s="44"/>
      <c r="D72" s="44"/>
      <c r="E72" s="44"/>
      <c r="F72" s="45">
        <f t="shared" si="17"/>
        <v>0</v>
      </c>
      <c r="AA72" s="8">
        <f t="shared" si="13"/>
        <v>0</v>
      </c>
      <c r="AB72" s="3">
        <f t="shared" si="14"/>
        <v>2008</v>
      </c>
      <c r="AC72" s="4" t="s">
        <v>1</v>
      </c>
      <c r="AD72" s="5">
        <v>1880</v>
      </c>
      <c r="AE72" s="4" t="s">
        <v>20</v>
      </c>
      <c r="AF72" s="6">
        <f t="shared" si="16"/>
        <v>0</v>
      </c>
      <c r="AG72" s="6">
        <f t="shared" si="16"/>
        <v>0</v>
      </c>
      <c r="AH72" s="6">
        <f t="shared" si="16"/>
        <v>0</v>
      </c>
    </row>
    <row r="73" spans="1:34" ht="12" customHeight="1">
      <c r="A73" s="42" t="s">
        <v>31</v>
      </c>
      <c r="B73" s="40">
        <v>210</v>
      </c>
      <c r="C73" s="44"/>
      <c r="D73" s="44"/>
      <c r="E73" s="44"/>
      <c r="F73" s="45">
        <f t="shared" si="17"/>
        <v>0</v>
      </c>
      <c r="AA73" s="8">
        <f t="shared" si="13"/>
        <v>0</v>
      </c>
      <c r="AB73" s="3">
        <f t="shared" si="14"/>
        <v>2008</v>
      </c>
      <c r="AC73" s="4" t="s">
        <v>1</v>
      </c>
      <c r="AD73" s="5">
        <v>1890</v>
      </c>
      <c r="AE73" s="4" t="s">
        <v>20</v>
      </c>
      <c r="AF73" s="6">
        <f t="shared" si="16"/>
        <v>0</v>
      </c>
      <c r="AG73" s="6">
        <f t="shared" si="16"/>
        <v>0</v>
      </c>
      <c r="AH73" s="6">
        <f t="shared" si="16"/>
        <v>0</v>
      </c>
    </row>
    <row r="74" spans="1:34" ht="12" customHeight="1">
      <c r="A74" s="42" t="s">
        <v>37</v>
      </c>
      <c r="B74" s="40">
        <v>220</v>
      </c>
      <c r="C74" s="49"/>
      <c r="D74" s="45">
        <f>($F$218)</f>
        <v>0</v>
      </c>
      <c r="E74" s="49"/>
      <c r="F74" s="45">
        <f t="shared" si="17"/>
        <v>0</v>
      </c>
      <c r="AA74" s="8">
        <f t="shared" si="13"/>
        <v>0</v>
      </c>
      <c r="AB74" s="3">
        <f t="shared" si="14"/>
        <v>2008</v>
      </c>
      <c r="AC74" s="4" t="s">
        <v>1</v>
      </c>
      <c r="AD74" s="5">
        <v>1900</v>
      </c>
      <c r="AE74" s="4" t="s">
        <v>20</v>
      </c>
      <c r="AF74" s="6">
        <f t="shared" si="16"/>
        <v>0</v>
      </c>
      <c r="AG74" s="6">
        <f t="shared" si="16"/>
        <v>0</v>
      </c>
      <c r="AH74" s="6">
        <f t="shared" si="16"/>
        <v>0</v>
      </c>
    </row>
    <row r="75" spans="1:34" ht="12" customHeight="1">
      <c r="A75" s="42" t="s">
        <v>38</v>
      </c>
      <c r="B75" s="40">
        <v>230</v>
      </c>
      <c r="C75" s="44"/>
      <c r="D75" s="44"/>
      <c r="E75" s="44"/>
      <c r="F75" s="45">
        <f t="shared" si="17"/>
        <v>0</v>
      </c>
      <c r="AA75" s="8">
        <f t="shared" si="13"/>
        <v>0</v>
      </c>
      <c r="AB75" s="3">
        <f t="shared" si="14"/>
        <v>2008</v>
      </c>
      <c r="AC75" s="4" t="s">
        <v>1</v>
      </c>
      <c r="AD75" s="5">
        <v>1910</v>
      </c>
      <c r="AE75" s="4" t="s">
        <v>20</v>
      </c>
      <c r="AF75" s="6">
        <f t="shared" si="16"/>
        <v>0</v>
      </c>
      <c r="AG75" s="6">
        <f t="shared" si="16"/>
        <v>0</v>
      </c>
      <c r="AH75" s="6">
        <f t="shared" si="16"/>
        <v>0</v>
      </c>
    </row>
    <row r="76" spans="1:34" ht="12" customHeight="1">
      <c r="A76" s="42" t="s">
        <v>39</v>
      </c>
      <c r="B76" s="40">
        <v>240</v>
      </c>
      <c r="C76" s="44"/>
      <c r="D76" s="44"/>
      <c r="E76" s="44"/>
      <c r="F76" s="45">
        <f t="shared" si="17"/>
        <v>0</v>
      </c>
      <c r="AA76" s="8">
        <f t="shared" si="13"/>
        <v>0</v>
      </c>
      <c r="AB76" s="3">
        <f t="shared" si="14"/>
        <v>2008</v>
      </c>
      <c r="AC76" s="4" t="s">
        <v>1</v>
      </c>
      <c r="AD76" s="5">
        <v>1920</v>
      </c>
      <c r="AE76" s="4" t="s">
        <v>20</v>
      </c>
      <c r="AF76" s="6">
        <f t="shared" si="16"/>
        <v>0</v>
      </c>
      <c r="AG76" s="6">
        <f t="shared" si="16"/>
        <v>0</v>
      </c>
      <c r="AH76" s="6">
        <f t="shared" si="16"/>
        <v>0</v>
      </c>
    </row>
    <row r="77" spans="1:34" ht="10.5" customHeight="1">
      <c r="A77" s="42"/>
      <c r="B77" s="40"/>
      <c r="C77" s="41" t="s">
        <v>0</v>
      </c>
      <c r="D77" s="41"/>
      <c r="E77" s="41"/>
      <c r="F77" s="41"/>
      <c r="AA77" s="8">
        <f t="shared" si="13"/>
        <v>0</v>
      </c>
      <c r="AB77" s="3">
        <f t="shared" si="14"/>
        <v>2008</v>
      </c>
      <c r="AC77" s="4" t="s">
        <v>1</v>
      </c>
      <c r="AD77" s="5">
        <v>1930</v>
      </c>
      <c r="AE77" s="4" t="s">
        <v>20</v>
      </c>
      <c r="AF77" s="6">
        <f t="shared" si="16"/>
        <v>0</v>
      </c>
      <c r="AG77" s="6">
        <f t="shared" si="16"/>
        <v>0</v>
      </c>
      <c r="AH77" s="6">
        <f t="shared" si="16"/>
        <v>0</v>
      </c>
    </row>
    <row r="78" spans="1:34" ht="12" customHeight="1">
      <c r="A78" s="50"/>
      <c r="B78" s="51">
        <v>250</v>
      </c>
      <c r="C78" s="45">
        <f>SUM(C54:C76)</f>
        <v>0</v>
      </c>
      <c r="D78" s="45">
        <f>SUM(D54:D76)</f>
        <v>0</v>
      </c>
      <c r="E78" s="45">
        <f>SUM(E54:E76)</f>
        <v>0</v>
      </c>
      <c r="F78" s="41"/>
      <c r="AA78" s="8">
        <f t="shared" si="13"/>
        <v>0</v>
      </c>
      <c r="AB78" s="3">
        <f t="shared" si="14"/>
        <v>2008</v>
      </c>
      <c r="AC78" s="4" t="s">
        <v>1</v>
      </c>
      <c r="AD78" s="5">
        <v>1940</v>
      </c>
      <c r="AE78" s="4" t="s">
        <v>20</v>
      </c>
      <c r="AF78" s="6">
        <f t="shared" si="16"/>
        <v>0</v>
      </c>
      <c r="AG78" s="6">
        <f t="shared" si="16"/>
        <v>0</v>
      </c>
      <c r="AH78" s="6">
        <f t="shared" si="16"/>
        <v>0</v>
      </c>
    </row>
    <row r="79" spans="1:34" ht="15" customHeight="1">
      <c r="A79" s="52" t="s">
        <v>40</v>
      </c>
      <c r="B79" s="51">
        <v>260</v>
      </c>
      <c r="C79" s="41"/>
      <c r="D79" s="41"/>
      <c r="E79" s="41"/>
      <c r="F79" s="45">
        <f>SUM(F54:F76)</f>
        <v>0</v>
      </c>
      <c r="AA79" s="8">
        <f t="shared" si="13"/>
        <v>0</v>
      </c>
      <c r="AB79" s="3">
        <f t="shared" si="14"/>
        <v>2008</v>
      </c>
      <c r="AC79" s="4" t="s">
        <v>1</v>
      </c>
      <c r="AD79" s="5">
        <v>1950</v>
      </c>
      <c r="AE79" s="4" t="s">
        <v>20</v>
      </c>
      <c r="AF79" s="6">
        <f t="shared" si="16"/>
        <v>0</v>
      </c>
      <c r="AG79" s="6">
        <f t="shared" si="16"/>
        <v>0</v>
      </c>
      <c r="AH79" s="6">
        <f t="shared" si="16"/>
        <v>0</v>
      </c>
    </row>
    <row r="80" spans="1:34" ht="12" customHeight="1">
      <c r="A80" s="42"/>
      <c r="B80" s="40"/>
      <c r="C80" s="53"/>
      <c r="D80" s="53"/>
      <c r="E80" s="53"/>
      <c r="F80" s="53"/>
      <c r="AA80" s="8">
        <f t="shared" si="13"/>
        <v>0</v>
      </c>
      <c r="AB80" s="3">
        <f t="shared" si="14"/>
        <v>2008</v>
      </c>
      <c r="AC80" s="4" t="s">
        <v>1</v>
      </c>
      <c r="AD80" s="5">
        <v>1960</v>
      </c>
      <c r="AE80" s="4" t="s">
        <v>20</v>
      </c>
      <c r="AF80" s="6">
        <f t="shared" si="16"/>
        <v>0</v>
      </c>
      <c r="AG80" s="6">
        <f t="shared" si="16"/>
        <v>0</v>
      </c>
      <c r="AH80" s="6">
        <f t="shared" si="16"/>
        <v>0</v>
      </c>
    </row>
    <row r="81" spans="1:34" ht="12" customHeight="1">
      <c r="A81" s="39" t="s">
        <v>41</v>
      </c>
      <c r="B81" s="40">
        <v>270</v>
      </c>
      <c r="C81" s="41" t="s">
        <v>0</v>
      </c>
      <c r="D81" s="41"/>
      <c r="E81" s="41"/>
      <c r="F81" s="41"/>
      <c r="AA81" s="8">
        <f t="shared" si="13"/>
        <v>0</v>
      </c>
      <c r="AB81" s="3">
        <f t="shared" si="14"/>
        <v>2008</v>
      </c>
      <c r="AC81" s="4" t="s">
        <v>1</v>
      </c>
      <c r="AD81" s="5">
        <v>1970</v>
      </c>
      <c r="AE81" s="4" t="s">
        <v>20</v>
      </c>
      <c r="AF81" s="6">
        <f t="shared" si="16"/>
        <v>0</v>
      </c>
      <c r="AG81" s="6">
        <f t="shared" si="16"/>
        <v>0</v>
      </c>
      <c r="AH81" s="6">
        <f t="shared" si="16"/>
        <v>0</v>
      </c>
    </row>
    <row r="82" spans="1:34" ht="12" customHeight="1">
      <c r="A82" s="42" t="s">
        <v>42</v>
      </c>
      <c r="B82" s="40">
        <v>280</v>
      </c>
      <c r="C82" s="44"/>
      <c r="D82" s="44"/>
      <c r="E82" s="44"/>
      <c r="F82" s="45">
        <f>SUM(C82:E82)</f>
        <v>0</v>
      </c>
      <c r="AA82" s="8">
        <f t="shared" si="13"/>
        <v>0</v>
      </c>
      <c r="AB82" s="3">
        <f t="shared" si="14"/>
        <v>2008</v>
      </c>
      <c r="AC82" s="4" t="s">
        <v>1</v>
      </c>
      <c r="AD82" s="5">
        <v>1980</v>
      </c>
      <c r="AE82" s="4" t="s">
        <v>20</v>
      </c>
      <c r="AF82" s="6">
        <f>SUM(C162)</f>
        <v>0</v>
      </c>
      <c r="AG82" s="6">
        <f>SUM(D162)</f>
        <v>0</v>
      </c>
      <c r="AH82" s="6">
        <f>SUM(E162)</f>
        <v>0</v>
      </c>
    </row>
    <row r="83" spans="1:34" ht="12" customHeight="1">
      <c r="A83" s="42" t="s">
        <v>43</v>
      </c>
      <c r="B83" s="40">
        <v>290</v>
      </c>
      <c r="C83" s="44"/>
      <c r="D83" s="44"/>
      <c r="E83" s="44"/>
      <c r="F83" s="45">
        <f>SUM(C83:E83)</f>
        <v>0</v>
      </c>
      <c r="AA83" s="8">
        <f t="shared" si="13"/>
        <v>0</v>
      </c>
      <c r="AB83" s="3">
        <f t="shared" si="14"/>
        <v>2008</v>
      </c>
      <c r="AC83" s="4" t="s">
        <v>1</v>
      </c>
      <c r="AD83" s="5">
        <v>2000</v>
      </c>
      <c r="AE83" s="4" t="s">
        <v>20</v>
      </c>
      <c r="AF83" s="6">
        <f aca="true" t="shared" si="18" ref="AF83:AH84">SUM(C164)</f>
        <v>0</v>
      </c>
      <c r="AG83" s="6">
        <f t="shared" si="18"/>
        <v>0</v>
      </c>
      <c r="AH83" s="6">
        <f t="shared" si="18"/>
        <v>0</v>
      </c>
    </row>
    <row r="84" spans="1:34" ht="12" customHeight="1">
      <c r="A84" s="42" t="s">
        <v>44</v>
      </c>
      <c r="B84" s="40">
        <v>300</v>
      </c>
      <c r="C84" s="44"/>
      <c r="D84" s="44"/>
      <c r="E84" s="44"/>
      <c r="F84" s="45">
        <f>SUM(C84:E84)</f>
        <v>0</v>
      </c>
      <c r="AA84" s="8">
        <f t="shared" si="13"/>
        <v>0</v>
      </c>
      <c r="AB84" s="3">
        <f t="shared" si="14"/>
        <v>2008</v>
      </c>
      <c r="AC84" s="4" t="s">
        <v>1</v>
      </c>
      <c r="AD84" s="5">
        <v>2010</v>
      </c>
      <c r="AE84" s="4" t="s">
        <v>20</v>
      </c>
      <c r="AF84" s="6">
        <f t="shared" si="18"/>
        <v>0</v>
      </c>
      <c r="AG84" s="6">
        <f t="shared" si="18"/>
        <v>0</v>
      </c>
      <c r="AH84" s="6">
        <f t="shared" si="18"/>
        <v>0</v>
      </c>
    </row>
    <row r="85" spans="1:34" ht="12" customHeight="1">
      <c r="A85" s="42" t="s">
        <v>45</v>
      </c>
      <c r="B85" s="40">
        <v>310</v>
      </c>
      <c r="C85" s="44"/>
      <c r="D85" s="44"/>
      <c r="E85" s="44"/>
      <c r="F85" s="45">
        <f>SUM(C85:E85)</f>
        <v>0</v>
      </c>
      <c r="AA85" s="8">
        <f aca="true" t="shared" si="19" ref="AA85:AA116">($AA$1)</f>
        <v>0</v>
      </c>
      <c r="AB85" s="3">
        <f aca="true" t="shared" si="20" ref="AB85:AB116">($E$17)</f>
        <v>2008</v>
      </c>
      <c r="AC85" s="4" t="s">
        <v>1</v>
      </c>
      <c r="AD85" s="5">
        <v>2020</v>
      </c>
      <c r="AE85" s="4" t="s">
        <v>20</v>
      </c>
      <c r="AF85" s="6">
        <f aca="true" t="shared" si="21" ref="AF85:AH96">SUM(C166)</f>
        <v>0</v>
      </c>
      <c r="AG85" s="6">
        <f t="shared" si="21"/>
        <v>0</v>
      </c>
      <c r="AH85" s="6">
        <f t="shared" si="21"/>
        <v>0</v>
      </c>
    </row>
    <row r="86" spans="1:34" ht="12" customHeight="1">
      <c r="A86" s="42" t="s">
        <v>46</v>
      </c>
      <c r="B86" s="40">
        <v>320</v>
      </c>
      <c r="C86" s="44"/>
      <c r="D86" s="44"/>
      <c r="E86" s="44"/>
      <c r="F86" s="45">
        <f>SUM(C86:E86)</f>
        <v>0</v>
      </c>
      <c r="G86" s="7">
        <f>IF($F$86&lt;&gt;0,"Please ensure that Line 0320 Column 4 equals the sum of all Line 0100 Column 4 amounts for all excluded functions","")</f>
      </c>
      <c r="AA86" s="8">
        <f t="shared" si="19"/>
        <v>0</v>
      </c>
      <c r="AB86" s="3">
        <f t="shared" si="20"/>
        <v>2008</v>
      </c>
      <c r="AC86" s="4" t="s">
        <v>1</v>
      </c>
      <c r="AD86" s="5">
        <v>2030</v>
      </c>
      <c r="AE86" s="4" t="s">
        <v>20</v>
      </c>
      <c r="AF86" s="6">
        <f t="shared" si="21"/>
        <v>0</v>
      </c>
      <c r="AG86" s="6">
        <f t="shared" si="21"/>
        <v>0</v>
      </c>
      <c r="AH86" s="6">
        <f t="shared" si="21"/>
        <v>0</v>
      </c>
    </row>
    <row r="87" spans="1:34" ht="12" customHeight="1">
      <c r="A87" s="42" t="s">
        <v>47</v>
      </c>
      <c r="B87" s="40">
        <v>330</v>
      </c>
      <c r="C87" s="44"/>
      <c r="D87" s="44"/>
      <c r="E87" s="44"/>
      <c r="F87" s="49"/>
      <c r="G87" s="7">
        <f>IF(($C$63+$D$63+$E$63-$C$87-$D$87-$E$87)&lt;&gt;0,"Total of Lines  0110 and 0330 should balance to zero","")</f>
      </c>
      <c r="AA87" s="8">
        <f t="shared" si="19"/>
        <v>0</v>
      </c>
      <c r="AB87" s="3">
        <f t="shared" si="20"/>
        <v>2008</v>
      </c>
      <c r="AC87" s="4" t="s">
        <v>1</v>
      </c>
      <c r="AD87" s="5">
        <v>2040</v>
      </c>
      <c r="AE87" s="4" t="s">
        <v>20</v>
      </c>
      <c r="AF87" s="6">
        <f t="shared" si="21"/>
        <v>0</v>
      </c>
      <c r="AG87" s="6">
        <f t="shared" si="21"/>
        <v>0</v>
      </c>
      <c r="AH87" s="6">
        <f t="shared" si="21"/>
        <v>0</v>
      </c>
    </row>
    <row r="88" spans="1:34" ht="12" customHeight="1">
      <c r="A88" s="42" t="s">
        <v>48</v>
      </c>
      <c r="B88" s="40">
        <v>340</v>
      </c>
      <c r="C88" s="44"/>
      <c r="D88" s="44"/>
      <c r="E88" s="44"/>
      <c r="F88" s="45">
        <f>SUM(C88:E88)</f>
        <v>0</v>
      </c>
      <c r="AA88" s="8">
        <f t="shared" si="19"/>
        <v>0</v>
      </c>
      <c r="AB88" s="3">
        <f t="shared" si="20"/>
        <v>2008</v>
      </c>
      <c r="AC88" s="4" t="s">
        <v>1</v>
      </c>
      <c r="AD88" s="5">
        <v>2050</v>
      </c>
      <c r="AE88" s="4" t="s">
        <v>20</v>
      </c>
      <c r="AF88" s="6">
        <f t="shared" si="21"/>
        <v>0</v>
      </c>
      <c r="AG88" s="6">
        <f t="shared" si="21"/>
        <v>0</v>
      </c>
      <c r="AH88" s="6">
        <f t="shared" si="21"/>
        <v>0</v>
      </c>
    </row>
    <row r="89" spans="1:34" ht="12" customHeight="1">
      <c r="A89" s="42" t="s">
        <v>49</v>
      </c>
      <c r="B89" s="40">
        <v>350</v>
      </c>
      <c r="C89" s="44"/>
      <c r="D89" s="44"/>
      <c r="E89" s="49"/>
      <c r="F89" s="45">
        <f>SUM(C89:E89)</f>
        <v>0</v>
      </c>
      <c r="G89" s="7">
        <f>IF($C$89&lt;&gt;$C$231,"Line 0350 Column 1 must equal Line 3450 Column 1","")</f>
      </c>
      <c r="AA89" s="8">
        <f t="shared" si="19"/>
        <v>0</v>
      </c>
      <c r="AB89" s="3">
        <f t="shared" si="20"/>
        <v>2008</v>
      </c>
      <c r="AC89" s="4" t="s">
        <v>1</v>
      </c>
      <c r="AD89" s="5">
        <v>2060</v>
      </c>
      <c r="AE89" s="4" t="s">
        <v>20</v>
      </c>
      <c r="AF89" s="6">
        <f t="shared" si="21"/>
        <v>0</v>
      </c>
      <c r="AG89" s="6">
        <f t="shared" si="21"/>
        <v>0</v>
      </c>
      <c r="AH89" s="6">
        <f t="shared" si="21"/>
        <v>0</v>
      </c>
    </row>
    <row r="90" spans="1:34" ht="12" customHeight="1">
      <c r="A90" s="42" t="s">
        <v>50</v>
      </c>
      <c r="B90" s="40">
        <v>360</v>
      </c>
      <c r="C90" s="44"/>
      <c r="D90" s="44"/>
      <c r="E90" s="44"/>
      <c r="F90" s="45">
        <f>SUM(C90:E90)</f>
        <v>0</v>
      </c>
      <c r="G90" s="7">
        <f>IF($D$89&lt;&gt;$D$231,"Line 0350 Column 2 must equal Line 3450 Column 2","")</f>
      </c>
      <c r="AA90" s="8">
        <f t="shared" si="19"/>
        <v>0</v>
      </c>
      <c r="AB90" s="3">
        <f t="shared" si="20"/>
        <v>2008</v>
      </c>
      <c r="AC90" s="4" t="s">
        <v>1</v>
      </c>
      <c r="AD90" s="5">
        <v>2070</v>
      </c>
      <c r="AE90" s="4" t="s">
        <v>20</v>
      </c>
      <c r="AF90" s="6">
        <f t="shared" si="21"/>
        <v>0</v>
      </c>
      <c r="AG90" s="6">
        <f t="shared" si="21"/>
        <v>0</v>
      </c>
      <c r="AH90" s="6">
        <f t="shared" si="21"/>
        <v>0</v>
      </c>
    </row>
    <row r="91" spans="1:34" ht="12" customHeight="1">
      <c r="A91" s="42" t="s">
        <v>51</v>
      </c>
      <c r="B91" s="40">
        <v>370</v>
      </c>
      <c r="C91" s="44"/>
      <c r="D91" s="44"/>
      <c r="E91" s="44"/>
      <c r="F91" s="45">
        <f>SUM(C91:E91)</f>
        <v>0</v>
      </c>
      <c r="AA91" s="8">
        <f t="shared" si="19"/>
        <v>0</v>
      </c>
      <c r="AB91" s="3">
        <f t="shared" si="20"/>
        <v>2008</v>
      </c>
      <c r="AC91" s="4" t="s">
        <v>1</v>
      </c>
      <c r="AD91" s="5">
        <v>2080</v>
      </c>
      <c r="AE91" s="4" t="s">
        <v>20</v>
      </c>
      <c r="AF91" s="6">
        <f t="shared" si="21"/>
        <v>0</v>
      </c>
      <c r="AG91" s="6">
        <f t="shared" si="21"/>
        <v>0</v>
      </c>
      <c r="AH91" s="6">
        <f t="shared" si="21"/>
        <v>0</v>
      </c>
    </row>
    <row r="92" spans="1:34" ht="12" customHeight="1">
      <c r="A92" s="42"/>
      <c r="B92" s="40"/>
      <c r="C92" s="41" t="s">
        <v>0</v>
      </c>
      <c r="D92" s="41"/>
      <c r="E92" s="41"/>
      <c r="F92" s="41"/>
      <c r="AA92" s="8">
        <f t="shared" si="19"/>
        <v>0</v>
      </c>
      <c r="AB92" s="3">
        <f t="shared" si="20"/>
        <v>2008</v>
      </c>
      <c r="AC92" s="4" t="s">
        <v>1</v>
      </c>
      <c r="AD92" s="5">
        <v>2090</v>
      </c>
      <c r="AE92" s="4" t="s">
        <v>20</v>
      </c>
      <c r="AF92" s="6">
        <f t="shared" si="21"/>
        <v>0</v>
      </c>
      <c r="AG92" s="6">
        <f t="shared" si="21"/>
        <v>0</v>
      </c>
      <c r="AH92" s="6">
        <f t="shared" si="21"/>
        <v>0</v>
      </c>
    </row>
    <row r="93" spans="1:34" ht="12" customHeight="1">
      <c r="A93" s="50"/>
      <c r="B93" s="51">
        <v>380</v>
      </c>
      <c r="C93" s="45">
        <f>SUM(C82:C91)</f>
        <v>0</v>
      </c>
      <c r="D93" s="45">
        <f>SUM(D82:D91)</f>
        <v>0</v>
      </c>
      <c r="E93" s="45">
        <f>SUM(E82:E91)</f>
        <v>0</v>
      </c>
      <c r="F93" s="41"/>
      <c r="AA93" s="8">
        <f t="shared" si="19"/>
        <v>0</v>
      </c>
      <c r="AB93" s="3">
        <f t="shared" si="20"/>
        <v>2008</v>
      </c>
      <c r="AC93" s="4" t="s">
        <v>1</v>
      </c>
      <c r="AD93" s="5">
        <v>2100</v>
      </c>
      <c r="AE93" s="4" t="s">
        <v>20</v>
      </c>
      <c r="AF93" s="6">
        <f t="shared" si="21"/>
        <v>0</v>
      </c>
      <c r="AG93" s="6">
        <f t="shared" si="21"/>
        <v>0</v>
      </c>
      <c r="AH93" s="6">
        <f t="shared" si="21"/>
        <v>0</v>
      </c>
    </row>
    <row r="94" spans="1:34" ht="14.25" customHeight="1">
      <c r="A94" s="52" t="s">
        <v>52</v>
      </c>
      <c r="B94" s="51">
        <v>390</v>
      </c>
      <c r="C94" s="41"/>
      <c r="D94" s="41"/>
      <c r="E94" s="41"/>
      <c r="F94" s="45">
        <f>SUM(F82:F91)</f>
        <v>0</v>
      </c>
      <c r="AA94" s="8">
        <f t="shared" si="19"/>
        <v>0</v>
      </c>
      <c r="AB94" s="3">
        <f t="shared" si="20"/>
        <v>2008</v>
      </c>
      <c r="AC94" s="4" t="s">
        <v>1</v>
      </c>
      <c r="AD94" s="5">
        <v>2110</v>
      </c>
      <c r="AE94" s="4" t="s">
        <v>20</v>
      </c>
      <c r="AF94" s="6">
        <f t="shared" si="21"/>
        <v>0</v>
      </c>
      <c r="AG94" s="6">
        <f t="shared" si="21"/>
        <v>0</v>
      </c>
      <c r="AH94" s="6">
        <f t="shared" si="21"/>
        <v>0</v>
      </c>
    </row>
    <row r="95" spans="1:34" ht="12" customHeight="1">
      <c r="A95" s="39" t="s">
        <v>53</v>
      </c>
      <c r="B95" s="40">
        <v>400</v>
      </c>
      <c r="C95" s="41" t="s">
        <v>0</v>
      </c>
      <c r="D95" s="41"/>
      <c r="E95" s="41"/>
      <c r="F95" s="41"/>
      <c r="AA95" s="8">
        <f t="shared" si="19"/>
        <v>0</v>
      </c>
      <c r="AB95" s="3">
        <f t="shared" si="20"/>
        <v>2008</v>
      </c>
      <c r="AC95" s="4" t="s">
        <v>1</v>
      </c>
      <c r="AD95" s="5">
        <v>2120</v>
      </c>
      <c r="AE95" s="4" t="s">
        <v>20</v>
      </c>
      <c r="AF95" s="6">
        <f t="shared" si="21"/>
        <v>0</v>
      </c>
      <c r="AG95" s="6">
        <f t="shared" si="21"/>
        <v>0</v>
      </c>
      <c r="AH95" s="6">
        <f t="shared" si="21"/>
        <v>0</v>
      </c>
    </row>
    <row r="96" spans="1:34" ht="12" customHeight="1">
      <c r="A96" s="42" t="s">
        <v>54</v>
      </c>
      <c r="B96" s="40">
        <v>405</v>
      </c>
      <c r="C96" s="46"/>
      <c r="D96" s="46"/>
      <c r="E96" s="46"/>
      <c r="F96" s="48">
        <f>SUM(C96:E96)</f>
        <v>0</v>
      </c>
      <c r="G96" s="7">
        <f>IF(($C$96+$C$97)&lt;&gt;$C$98,"Line 0405 plus line 0406 Column 1 must equal Line 0410 Column 1","")</f>
      </c>
      <c r="AA96" s="8">
        <f t="shared" si="19"/>
        <v>0</v>
      </c>
      <c r="AB96" s="3">
        <f t="shared" si="20"/>
        <v>2008</v>
      </c>
      <c r="AC96" s="4" t="s">
        <v>1</v>
      </c>
      <c r="AD96" s="5">
        <v>2130</v>
      </c>
      <c r="AE96" s="4" t="s">
        <v>20</v>
      </c>
      <c r="AF96" s="6">
        <f t="shared" si="21"/>
        <v>0</v>
      </c>
      <c r="AG96" s="6">
        <f t="shared" si="21"/>
        <v>0</v>
      </c>
      <c r="AH96" s="6">
        <f t="shared" si="21"/>
        <v>0</v>
      </c>
    </row>
    <row r="97" spans="1:34" ht="12" customHeight="1">
      <c r="A97" s="42" t="s">
        <v>55</v>
      </c>
      <c r="B97" s="40">
        <v>406</v>
      </c>
      <c r="C97" s="46"/>
      <c r="D97" s="46"/>
      <c r="E97" s="46"/>
      <c r="F97" s="48">
        <f>SUM(C97:E97)</f>
        <v>0</v>
      </c>
      <c r="G97" s="7">
        <f>IF(($D$96+$D$97)&lt;&gt;$D$98,"Line 0405 plus line 0406 Column 2 must equal Line 0410 Column 2","")</f>
      </c>
      <c r="AA97" s="8">
        <f t="shared" si="19"/>
        <v>0</v>
      </c>
      <c r="AB97" s="3">
        <f t="shared" si="20"/>
        <v>2008</v>
      </c>
      <c r="AC97" s="4" t="s">
        <v>1</v>
      </c>
      <c r="AD97" s="5">
        <v>2140</v>
      </c>
      <c r="AE97" s="4" t="s">
        <v>20</v>
      </c>
      <c r="AF97" s="6">
        <f>SUM(C179)</f>
        <v>0</v>
      </c>
      <c r="AG97" s="6">
        <f>SUM(D179)</f>
        <v>0</v>
      </c>
      <c r="AH97" s="6">
        <f>SUM(E179)</f>
        <v>0</v>
      </c>
    </row>
    <row r="98" spans="1:34" ht="12" customHeight="1">
      <c r="A98" s="42" t="s">
        <v>56</v>
      </c>
      <c r="B98" s="40">
        <v>410</v>
      </c>
      <c r="C98" s="45">
        <f>($C$126)</f>
        <v>0</v>
      </c>
      <c r="D98" s="45">
        <f>($D$126)</f>
        <v>0</v>
      </c>
      <c r="E98" s="45">
        <f>($E$126)</f>
        <v>0</v>
      </c>
      <c r="F98" s="45">
        <f>SUM(C98:E98)</f>
        <v>0</v>
      </c>
      <c r="G98" s="7">
        <f>IF(($E$96+$E$97)&lt;&gt;$E$98,"Line 0405 plus line 0406 Column 3 must equal Line 0410 Column 3","")</f>
      </c>
      <c r="AA98" s="8">
        <f t="shared" si="19"/>
        <v>0</v>
      </c>
      <c r="AB98" s="3">
        <f t="shared" si="20"/>
        <v>2008</v>
      </c>
      <c r="AC98" s="4" t="s">
        <v>1</v>
      </c>
      <c r="AD98" s="5">
        <v>2150</v>
      </c>
      <c r="AE98" s="4" t="s">
        <v>20</v>
      </c>
      <c r="AF98" s="6">
        <f>SUM(C181)</f>
        <v>0</v>
      </c>
      <c r="AG98" s="6">
        <f>SUM(D181)</f>
        <v>0</v>
      </c>
      <c r="AH98" s="6">
        <f>SUM(E181)</f>
        <v>0</v>
      </c>
    </row>
    <row r="99" spans="1:35" ht="12" customHeight="1">
      <c r="A99" s="42" t="s">
        <v>57</v>
      </c>
      <c r="B99" s="40">
        <v>415</v>
      </c>
      <c r="C99" s="54"/>
      <c r="D99" s="54"/>
      <c r="E99" s="54"/>
      <c r="F99" s="54"/>
      <c r="AA99" s="8">
        <f t="shared" si="19"/>
        <v>0</v>
      </c>
      <c r="AB99" s="3">
        <f t="shared" si="20"/>
        <v>2008</v>
      </c>
      <c r="AC99" s="4" t="s">
        <v>1</v>
      </c>
      <c r="AD99" s="5">
        <v>3120</v>
      </c>
      <c r="AE99" s="4" t="s">
        <v>58</v>
      </c>
      <c r="AH99" s="6">
        <f>SUM(E192)</f>
        <v>0</v>
      </c>
      <c r="AI99" s="6">
        <f>SUM(F192)</f>
        <v>0</v>
      </c>
    </row>
    <row r="100" spans="1:35" ht="12" customHeight="1">
      <c r="A100" s="42"/>
      <c r="B100" s="40"/>
      <c r="C100" s="41" t="s">
        <v>0</v>
      </c>
      <c r="D100" s="41"/>
      <c r="E100" s="41"/>
      <c r="F100" s="41"/>
      <c r="AA100" s="8">
        <f t="shared" si="19"/>
        <v>0</v>
      </c>
      <c r="AB100" s="3">
        <f t="shared" si="20"/>
        <v>2008</v>
      </c>
      <c r="AC100" s="4" t="s">
        <v>1</v>
      </c>
      <c r="AD100" s="5">
        <v>3210</v>
      </c>
      <c r="AE100" s="4" t="s">
        <v>59</v>
      </c>
      <c r="AF100" s="6">
        <f aca="true" t="shared" si="22" ref="AF100:AI104">SUM(C201)</f>
        <v>0</v>
      </c>
      <c r="AG100" s="6">
        <f t="shared" si="22"/>
        <v>0</v>
      </c>
      <c r="AH100" s="6">
        <f t="shared" si="22"/>
        <v>0</v>
      </c>
      <c r="AI100" s="6">
        <f t="shared" si="22"/>
        <v>0</v>
      </c>
    </row>
    <row r="101" spans="1:35" ht="12" customHeight="1">
      <c r="A101" s="52" t="s">
        <v>60</v>
      </c>
      <c r="B101" s="51">
        <v>418</v>
      </c>
      <c r="C101" s="45">
        <f>SUM(C98:C99)</f>
        <v>0</v>
      </c>
      <c r="D101" s="45">
        <f>SUM(D98:D99)</f>
        <v>0</v>
      </c>
      <c r="E101" s="45">
        <f>SUM(E98:E99)</f>
        <v>0</v>
      </c>
      <c r="F101" s="45">
        <f>SUM(F98:F99)</f>
        <v>0</v>
      </c>
      <c r="AA101" s="8">
        <f t="shared" si="19"/>
        <v>0</v>
      </c>
      <c r="AB101" s="3">
        <f t="shared" si="20"/>
        <v>2008</v>
      </c>
      <c r="AC101" s="4" t="s">
        <v>1</v>
      </c>
      <c r="AD101" s="5">
        <v>3220</v>
      </c>
      <c r="AE101" s="4" t="s">
        <v>59</v>
      </c>
      <c r="AF101" s="6">
        <f t="shared" si="22"/>
        <v>0</v>
      </c>
      <c r="AG101" s="6">
        <f t="shared" si="22"/>
        <v>0</v>
      </c>
      <c r="AH101" s="6">
        <f t="shared" si="22"/>
        <v>0</v>
      </c>
      <c r="AI101" s="6">
        <f t="shared" si="22"/>
        <v>0</v>
      </c>
    </row>
    <row r="102" spans="1:35" ht="11.25" customHeight="1">
      <c r="A102" s="42"/>
      <c r="B102" s="40"/>
      <c r="C102" s="41" t="s">
        <v>0</v>
      </c>
      <c r="D102" s="41"/>
      <c r="E102" s="41"/>
      <c r="F102" s="41"/>
      <c r="G102" s="7">
        <f>IF($C$103&lt;&gt;$C$78,"Line 0420 Column 1 must equal Line 0250 Column 1","")</f>
      </c>
      <c r="AA102" s="8">
        <f t="shared" si="19"/>
        <v>0</v>
      </c>
      <c r="AB102" s="3">
        <f t="shared" si="20"/>
        <v>2008</v>
      </c>
      <c r="AC102" s="4" t="s">
        <v>1</v>
      </c>
      <c r="AD102" s="5">
        <v>3230</v>
      </c>
      <c r="AE102" s="4" t="s">
        <v>59</v>
      </c>
      <c r="AF102" s="6">
        <f t="shared" si="22"/>
        <v>0</v>
      </c>
      <c r="AG102" s="6">
        <f t="shared" si="22"/>
        <v>0</v>
      </c>
      <c r="AH102" s="6">
        <f t="shared" si="22"/>
        <v>0</v>
      </c>
      <c r="AI102" s="6">
        <f t="shared" si="22"/>
        <v>0</v>
      </c>
    </row>
    <row r="103" spans="1:35" ht="18" customHeight="1">
      <c r="A103" s="50"/>
      <c r="B103" s="51">
        <v>420</v>
      </c>
      <c r="C103" s="45">
        <f>(C93+C101)</f>
        <v>0</v>
      </c>
      <c r="D103" s="45">
        <f>(D93+D101)</f>
        <v>0</v>
      </c>
      <c r="E103" s="45">
        <f>(E93+E101)</f>
        <v>0</v>
      </c>
      <c r="F103" s="41"/>
      <c r="G103" s="7">
        <f>IF($D$103&lt;&gt;$D$78,"Line 0420 Column 2 must equal Line 0250 Column 2","")</f>
      </c>
      <c r="AA103" s="8">
        <f t="shared" si="19"/>
        <v>0</v>
      </c>
      <c r="AB103" s="3">
        <f t="shared" si="20"/>
        <v>2008</v>
      </c>
      <c r="AC103" s="4" t="s">
        <v>1</v>
      </c>
      <c r="AD103" s="5">
        <v>3240</v>
      </c>
      <c r="AE103" s="4" t="s">
        <v>59</v>
      </c>
      <c r="AF103" s="6">
        <f t="shared" si="22"/>
        <v>0</v>
      </c>
      <c r="AG103" s="6">
        <f t="shared" si="22"/>
        <v>0</v>
      </c>
      <c r="AH103" s="6">
        <f t="shared" si="22"/>
        <v>0</v>
      </c>
      <c r="AI103" s="6">
        <f t="shared" si="22"/>
        <v>0</v>
      </c>
    </row>
    <row r="104" spans="1:35" ht="16.5" customHeight="1">
      <c r="A104" s="52" t="s">
        <v>61</v>
      </c>
      <c r="B104" s="51">
        <v>430</v>
      </c>
      <c r="C104" s="41"/>
      <c r="D104" s="41"/>
      <c r="E104" s="41"/>
      <c r="F104" s="45">
        <f>(F94+F101)</f>
        <v>0</v>
      </c>
      <c r="G104" s="7">
        <f>IF($E$103&lt;&gt;$E$78,"Line 0420 Column 3 must equal Line 0250 Column 3","")</f>
      </c>
      <c r="AA104" s="8">
        <f t="shared" si="19"/>
        <v>0</v>
      </c>
      <c r="AB104" s="3">
        <f t="shared" si="20"/>
        <v>2008</v>
      </c>
      <c r="AC104" s="4" t="s">
        <v>1</v>
      </c>
      <c r="AD104" s="5">
        <v>3250</v>
      </c>
      <c r="AE104" s="4" t="s">
        <v>59</v>
      </c>
      <c r="AF104" s="6">
        <f t="shared" si="22"/>
        <v>0</v>
      </c>
      <c r="AG104" s="6">
        <f t="shared" si="22"/>
        <v>0</v>
      </c>
      <c r="AH104" s="6">
        <f t="shared" si="22"/>
        <v>0</v>
      </c>
      <c r="AI104" s="6">
        <f t="shared" si="22"/>
        <v>0</v>
      </c>
    </row>
    <row r="105" spans="1:35" ht="12" customHeight="1">
      <c r="A105" s="28" t="s">
        <v>9</v>
      </c>
      <c r="B105" s="1"/>
      <c r="C105" s="55"/>
      <c r="D105" s="55"/>
      <c r="E105" s="55"/>
      <c r="F105" s="55"/>
      <c r="AA105" s="8">
        <f t="shared" si="19"/>
        <v>0</v>
      </c>
      <c r="AB105" s="3">
        <f t="shared" si="20"/>
        <v>2008</v>
      </c>
      <c r="AC105" s="4" t="s">
        <v>1</v>
      </c>
      <c r="AD105" s="5">
        <v>3260</v>
      </c>
      <c r="AE105" s="4" t="s">
        <v>59</v>
      </c>
      <c r="AF105" s="6">
        <f>SUM(C207)</f>
        <v>0</v>
      </c>
      <c r="AG105" s="6">
        <f>SUM(D207)</f>
        <v>0</v>
      </c>
      <c r="AH105" s="6">
        <f>SUM(E207)</f>
        <v>0</v>
      </c>
      <c r="AI105" s="6">
        <f>SUM(F207)</f>
        <v>0</v>
      </c>
    </row>
    <row r="106" spans="1:35" ht="12" customHeight="1">
      <c r="A106" s="28" t="s">
        <v>62</v>
      </c>
      <c r="C106" s="55"/>
      <c r="D106" s="55"/>
      <c r="F106" s="56" t="s">
        <v>63</v>
      </c>
      <c r="AA106" s="8">
        <f t="shared" si="19"/>
        <v>0</v>
      </c>
      <c r="AB106" s="3">
        <f t="shared" si="20"/>
        <v>2008</v>
      </c>
      <c r="AC106" s="4" t="s">
        <v>1</v>
      </c>
      <c r="AD106" s="5">
        <v>3280</v>
      </c>
      <c r="AE106" s="4" t="s">
        <v>59</v>
      </c>
      <c r="AF106" s="6">
        <f aca="true" t="shared" si="23" ref="AF106:AI110">SUM(C210)</f>
        <v>0</v>
      </c>
      <c r="AG106" s="6">
        <f t="shared" si="23"/>
        <v>0</v>
      </c>
      <c r="AH106" s="6">
        <f t="shared" si="23"/>
        <v>0</v>
      </c>
      <c r="AI106" s="6">
        <f t="shared" si="23"/>
        <v>0</v>
      </c>
    </row>
    <row r="107" spans="1:35" ht="12" customHeight="1">
      <c r="A107" s="1"/>
      <c r="B107" s="1"/>
      <c r="C107" s="55"/>
      <c r="D107" s="55"/>
      <c r="E107" s="55"/>
      <c r="F107" s="55"/>
      <c r="AA107" s="8">
        <f t="shared" si="19"/>
        <v>0</v>
      </c>
      <c r="AB107" s="3">
        <f t="shared" si="20"/>
        <v>2008</v>
      </c>
      <c r="AC107" s="4" t="s">
        <v>1</v>
      </c>
      <c r="AD107" s="5">
        <v>3290</v>
      </c>
      <c r="AE107" s="4" t="s">
        <v>59</v>
      </c>
      <c r="AF107" s="6">
        <f t="shared" si="23"/>
        <v>0</v>
      </c>
      <c r="AG107" s="6">
        <f t="shared" si="23"/>
        <v>0</v>
      </c>
      <c r="AH107" s="6">
        <f t="shared" si="23"/>
        <v>0</v>
      </c>
      <c r="AI107" s="6">
        <f t="shared" si="23"/>
        <v>0</v>
      </c>
    </row>
    <row r="108" spans="1:35" ht="12" customHeight="1">
      <c r="A108" s="42"/>
      <c r="B108" s="42"/>
      <c r="C108" s="57" t="s">
        <v>12</v>
      </c>
      <c r="D108" s="57" t="s">
        <v>13</v>
      </c>
      <c r="E108" s="57" t="s">
        <v>14</v>
      </c>
      <c r="F108" s="57" t="s">
        <v>15</v>
      </c>
      <c r="AA108" s="8">
        <f t="shared" si="19"/>
        <v>0</v>
      </c>
      <c r="AB108" s="3">
        <f t="shared" si="20"/>
        <v>2008</v>
      </c>
      <c r="AC108" s="4" t="s">
        <v>1</v>
      </c>
      <c r="AD108" s="5">
        <v>3300</v>
      </c>
      <c r="AE108" s="4" t="s">
        <v>59</v>
      </c>
      <c r="AF108" s="6">
        <f t="shared" si="23"/>
        <v>0</v>
      </c>
      <c r="AG108" s="6">
        <f t="shared" si="23"/>
        <v>0</v>
      </c>
      <c r="AH108" s="6">
        <f t="shared" si="23"/>
        <v>0</v>
      </c>
      <c r="AI108" s="6">
        <f t="shared" si="23"/>
        <v>0</v>
      </c>
    </row>
    <row r="109" spans="1:35" ht="12" customHeight="1">
      <c r="A109" s="42"/>
      <c r="B109" s="42"/>
      <c r="C109" s="38">
        <v>1</v>
      </c>
      <c r="D109" s="38">
        <v>2</v>
      </c>
      <c r="E109" s="38">
        <v>3</v>
      </c>
      <c r="F109" s="38">
        <v>4</v>
      </c>
      <c r="AA109" s="8">
        <f t="shared" si="19"/>
        <v>0</v>
      </c>
      <c r="AB109" s="3">
        <f t="shared" si="20"/>
        <v>2008</v>
      </c>
      <c r="AC109" s="4" t="s">
        <v>1</v>
      </c>
      <c r="AD109" s="5">
        <v>3310</v>
      </c>
      <c r="AE109" s="4" t="s">
        <v>59</v>
      </c>
      <c r="AF109" s="6">
        <f t="shared" si="23"/>
        <v>0</v>
      </c>
      <c r="AG109" s="6">
        <f t="shared" si="23"/>
        <v>0</v>
      </c>
      <c r="AH109" s="6">
        <f t="shared" si="23"/>
        <v>0</v>
      </c>
      <c r="AI109" s="6">
        <f t="shared" si="23"/>
        <v>0</v>
      </c>
    </row>
    <row r="110" spans="1:35" ht="12" customHeight="1">
      <c r="A110" s="42" t="s">
        <v>64</v>
      </c>
      <c r="B110" s="40">
        <v>500</v>
      </c>
      <c r="C110" s="58">
        <f>($C$181)</f>
        <v>0</v>
      </c>
      <c r="D110" s="58">
        <f>($D$181)</f>
        <v>0</v>
      </c>
      <c r="E110" s="59"/>
      <c r="F110" s="60">
        <f>SUM(C110:E110)</f>
        <v>0</v>
      </c>
      <c r="AA110" s="8">
        <f t="shared" si="19"/>
        <v>0</v>
      </c>
      <c r="AB110" s="3">
        <f t="shared" si="20"/>
        <v>2008</v>
      </c>
      <c r="AC110" s="4" t="s">
        <v>1</v>
      </c>
      <c r="AD110" s="5">
        <v>3320</v>
      </c>
      <c r="AE110" s="4" t="s">
        <v>59</v>
      </c>
      <c r="AF110" s="6">
        <f t="shared" si="23"/>
        <v>0</v>
      </c>
      <c r="AG110" s="6">
        <f t="shared" si="23"/>
        <v>0</v>
      </c>
      <c r="AH110" s="6">
        <f t="shared" si="23"/>
        <v>0</v>
      </c>
      <c r="AI110" s="6">
        <f t="shared" si="23"/>
        <v>0</v>
      </c>
    </row>
    <row r="111" spans="1:35" ht="12" customHeight="1">
      <c r="A111" s="42" t="s">
        <v>65</v>
      </c>
      <c r="B111" s="40">
        <v>510</v>
      </c>
      <c r="C111" s="46"/>
      <c r="D111" s="61"/>
      <c r="E111" s="61"/>
      <c r="F111" s="62"/>
      <c r="G111" s="7">
        <f>IF(($C$111+$D$111+$E$111)&lt;&gt;0,"Line 0510 must balance to zero","")</f>
      </c>
      <c r="AA111" s="8">
        <f t="shared" si="19"/>
        <v>0</v>
      </c>
      <c r="AB111" s="3">
        <f t="shared" si="20"/>
        <v>2008</v>
      </c>
      <c r="AC111" s="4" t="s">
        <v>1</v>
      </c>
      <c r="AD111" s="5">
        <v>3330</v>
      </c>
      <c r="AE111" s="4" t="s">
        <v>59</v>
      </c>
      <c r="AF111" s="6">
        <f>SUM(C216)</f>
        <v>0</v>
      </c>
      <c r="AG111" s="6">
        <f>SUM(D216)</f>
        <v>0</v>
      </c>
      <c r="AH111" s="6">
        <f>SUM(E216)</f>
        <v>0</v>
      </c>
      <c r="AI111" s="6">
        <f>SUM(F216)</f>
        <v>0</v>
      </c>
    </row>
    <row r="112" spans="1:35" ht="12" customHeight="1">
      <c r="A112" s="42" t="s">
        <v>66</v>
      </c>
      <c r="B112" s="40">
        <v>520</v>
      </c>
      <c r="C112" s="46"/>
      <c r="D112" s="61"/>
      <c r="E112" s="61"/>
      <c r="F112" s="63">
        <f>SUM(C112:E112)</f>
        <v>0</v>
      </c>
      <c r="G112" s="7">
        <f>IF($F$112&lt;&gt;0,"Please ensure that the total of all Line 0520's for all general and excluded function's balance to zero","")</f>
      </c>
      <c r="AA112" s="8">
        <f t="shared" si="19"/>
        <v>0</v>
      </c>
      <c r="AB112" s="3">
        <f t="shared" si="20"/>
        <v>2008</v>
      </c>
      <c r="AC112" s="4" t="s">
        <v>1</v>
      </c>
      <c r="AD112" s="5">
        <v>3340</v>
      </c>
      <c r="AE112" s="4" t="s">
        <v>59</v>
      </c>
      <c r="AF112" s="6">
        <f>SUM(C218)</f>
        <v>0</v>
      </c>
      <c r="AG112" s="6">
        <f>SUM(D218)</f>
        <v>0</v>
      </c>
      <c r="AH112" s="6">
        <f>SUM(E218)</f>
        <v>0</v>
      </c>
      <c r="AI112" s="6">
        <f>SUM(F218)</f>
        <v>0</v>
      </c>
    </row>
    <row r="113" spans="1:34" ht="12" customHeight="1">
      <c r="A113" s="42" t="s">
        <v>67</v>
      </c>
      <c r="B113" s="40">
        <v>530</v>
      </c>
      <c r="C113" s="46"/>
      <c r="D113" s="61"/>
      <c r="E113" s="62"/>
      <c r="F113" s="62"/>
      <c r="G113" s="7">
        <f>IF(($C$113+$D$113)&lt;&gt;0,"Line 0530 must balance to zero","")</f>
      </c>
      <c r="AA113" s="8">
        <f t="shared" si="19"/>
        <v>0</v>
      </c>
      <c r="AB113" s="3">
        <f t="shared" si="20"/>
        <v>2008</v>
      </c>
      <c r="AC113" s="4" t="s">
        <v>1</v>
      </c>
      <c r="AD113" s="5">
        <v>3410</v>
      </c>
      <c r="AE113" s="4" t="s">
        <v>68</v>
      </c>
      <c r="AF113" s="6">
        <f aca="true" t="shared" si="24" ref="AF113:AH116">SUM(C226)</f>
        <v>0</v>
      </c>
      <c r="AG113" s="6">
        <f t="shared" si="24"/>
        <v>0</v>
      </c>
      <c r="AH113" s="6">
        <f t="shared" si="24"/>
        <v>0</v>
      </c>
    </row>
    <row r="114" spans="1:34" ht="12" customHeight="1">
      <c r="A114" s="42" t="s">
        <v>69</v>
      </c>
      <c r="B114" s="40">
        <v>540</v>
      </c>
      <c r="C114" s="46"/>
      <c r="D114" s="61"/>
      <c r="E114" s="62"/>
      <c r="F114" s="62"/>
      <c r="G114" s="7">
        <f>IF(($C$114+$D$114)&lt;&gt;0,"Line 0540 must balance to zero","")</f>
      </c>
      <c r="AA114" s="8">
        <f t="shared" si="19"/>
        <v>0</v>
      </c>
      <c r="AB114" s="3">
        <f t="shared" si="20"/>
        <v>2008</v>
      </c>
      <c r="AC114" s="4" t="s">
        <v>1</v>
      </c>
      <c r="AD114" s="5">
        <v>3420</v>
      </c>
      <c r="AE114" s="4" t="s">
        <v>68</v>
      </c>
      <c r="AF114" s="6">
        <f t="shared" si="24"/>
        <v>0</v>
      </c>
      <c r="AG114" s="6">
        <f t="shared" si="24"/>
        <v>0</v>
      </c>
      <c r="AH114" s="6">
        <f t="shared" si="24"/>
        <v>0</v>
      </c>
    </row>
    <row r="115" spans="1:34" ht="12" customHeight="1">
      <c r="A115" s="42" t="s">
        <v>70</v>
      </c>
      <c r="B115" s="40">
        <v>550</v>
      </c>
      <c r="C115" s="46"/>
      <c r="D115" s="62"/>
      <c r="E115" s="62"/>
      <c r="F115" s="63">
        <f>SUM(C115:E115)</f>
        <v>0</v>
      </c>
      <c r="AA115" s="8">
        <f t="shared" si="19"/>
        <v>0</v>
      </c>
      <c r="AB115" s="3">
        <f t="shared" si="20"/>
        <v>2008</v>
      </c>
      <c r="AC115" s="4" t="s">
        <v>1</v>
      </c>
      <c r="AD115" s="5">
        <v>3430</v>
      </c>
      <c r="AE115" s="4" t="s">
        <v>68</v>
      </c>
      <c r="AF115" s="6">
        <f t="shared" si="24"/>
        <v>0</v>
      </c>
      <c r="AG115" s="6">
        <f t="shared" si="24"/>
        <v>0</v>
      </c>
      <c r="AH115" s="6">
        <f t="shared" si="24"/>
        <v>0</v>
      </c>
    </row>
    <row r="116" spans="1:34" ht="12" customHeight="1">
      <c r="A116" s="42" t="s">
        <v>71</v>
      </c>
      <c r="B116" s="40">
        <v>560</v>
      </c>
      <c r="C116" s="46"/>
      <c r="D116" s="61"/>
      <c r="E116" s="61"/>
      <c r="F116" s="62"/>
      <c r="G116" s="7">
        <f>IF(($C$116+$D$116+$E$116)&lt;&gt;0,"Line 0560 must balance to zero","")</f>
      </c>
      <c r="AA116" s="8">
        <f t="shared" si="19"/>
        <v>0</v>
      </c>
      <c r="AB116" s="3">
        <f t="shared" si="20"/>
        <v>2008</v>
      </c>
      <c r="AC116" s="4" t="s">
        <v>1</v>
      </c>
      <c r="AD116" s="5">
        <v>3440</v>
      </c>
      <c r="AE116" s="4" t="s">
        <v>68</v>
      </c>
      <c r="AF116" s="6">
        <f t="shared" si="24"/>
        <v>0</v>
      </c>
      <c r="AG116" s="6">
        <f t="shared" si="24"/>
        <v>0</v>
      </c>
      <c r="AH116" s="6">
        <f t="shared" si="24"/>
        <v>0</v>
      </c>
    </row>
    <row r="117" spans="1:34" ht="12" customHeight="1">
      <c r="A117" s="42" t="s">
        <v>72</v>
      </c>
      <c r="B117" s="40">
        <v>565</v>
      </c>
      <c r="C117" s="54"/>
      <c r="D117" s="62"/>
      <c r="E117" s="62"/>
      <c r="F117" s="62"/>
      <c r="AA117" s="8">
        <f aca="true" t="shared" si="25" ref="AA117:AA144">($AA$1)</f>
        <v>0</v>
      </c>
      <c r="AB117" s="3">
        <f aca="true" t="shared" si="26" ref="AB117:AB144">($E$17)</f>
        <v>2008</v>
      </c>
      <c r="AC117" s="4" t="s">
        <v>1</v>
      </c>
      <c r="AD117" s="5">
        <v>3450</v>
      </c>
      <c r="AE117" s="4" t="s">
        <v>68</v>
      </c>
      <c r="AF117" s="6">
        <f>SUM(C231)</f>
        <v>0</v>
      </c>
      <c r="AG117" s="6">
        <f>SUM(D231)</f>
        <v>0</v>
      </c>
      <c r="AH117" s="6">
        <f>SUM(E231)</f>
        <v>0</v>
      </c>
    </row>
    <row r="118" spans="1:34" ht="12" customHeight="1">
      <c r="A118" s="42"/>
      <c r="C118" s="41"/>
      <c r="D118" s="41"/>
      <c r="E118" s="41"/>
      <c r="F118" s="41"/>
      <c r="AA118" s="8">
        <f t="shared" si="25"/>
        <v>0</v>
      </c>
      <c r="AB118" s="3">
        <f t="shared" si="26"/>
        <v>2008</v>
      </c>
      <c r="AC118" s="4" t="s">
        <v>1</v>
      </c>
      <c r="AD118" s="5">
        <v>3500</v>
      </c>
      <c r="AE118" s="4" t="s">
        <v>73</v>
      </c>
      <c r="AF118" s="6">
        <f aca="true" t="shared" si="27" ref="AF118:AH129">SUM(C238)</f>
        <v>0</v>
      </c>
      <c r="AG118" s="6">
        <f t="shared" si="27"/>
        <v>0</v>
      </c>
      <c r="AH118" s="6">
        <f t="shared" si="27"/>
        <v>0</v>
      </c>
    </row>
    <row r="119" spans="1:34" ht="12" customHeight="1">
      <c r="A119" s="52" t="s">
        <v>74</v>
      </c>
      <c r="B119" s="51">
        <v>570</v>
      </c>
      <c r="C119" s="45">
        <f>SUM(C110:C117)</f>
        <v>0</v>
      </c>
      <c r="D119" s="45">
        <f>SUM(D110:D117)</f>
        <v>0</v>
      </c>
      <c r="E119" s="45">
        <f>SUM(E110:E117)</f>
        <v>0</v>
      </c>
      <c r="F119" s="45">
        <f>SUM(F110:F117)</f>
        <v>0</v>
      </c>
      <c r="AA119" s="8">
        <f t="shared" si="25"/>
        <v>0</v>
      </c>
      <c r="AB119" s="3">
        <f t="shared" si="26"/>
        <v>2008</v>
      </c>
      <c r="AC119" s="4" t="s">
        <v>1</v>
      </c>
      <c r="AD119" s="5">
        <v>3510</v>
      </c>
      <c r="AE119" s="4" t="s">
        <v>73</v>
      </c>
      <c r="AF119" s="6">
        <f t="shared" si="27"/>
        <v>0</v>
      </c>
      <c r="AG119" s="6">
        <f t="shared" si="27"/>
        <v>0</v>
      </c>
      <c r="AH119" s="6">
        <f t="shared" si="27"/>
        <v>0</v>
      </c>
    </row>
    <row r="120" spans="1:34" ht="18" customHeight="1">
      <c r="A120" s="39" t="s">
        <v>75</v>
      </c>
      <c r="B120" s="40">
        <v>575</v>
      </c>
      <c r="C120" s="64"/>
      <c r="D120" s="64"/>
      <c r="E120" s="64"/>
      <c r="F120" s="64"/>
      <c r="AA120" s="8">
        <f t="shared" si="25"/>
        <v>0</v>
      </c>
      <c r="AB120" s="3">
        <f t="shared" si="26"/>
        <v>2008</v>
      </c>
      <c r="AC120" s="4" t="s">
        <v>1</v>
      </c>
      <c r="AD120" s="5">
        <v>3520</v>
      </c>
      <c r="AE120" s="4" t="s">
        <v>73</v>
      </c>
      <c r="AF120" s="6">
        <f t="shared" si="27"/>
        <v>0</v>
      </c>
      <c r="AG120" s="6">
        <f t="shared" si="27"/>
        <v>0</v>
      </c>
      <c r="AH120" s="6">
        <f t="shared" si="27"/>
        <v>0</v>
      </c>
    </row>
    <row r="121" spans="1:34" ht="18" customHeight="1">
      <c r="A121" s="42" t="s">
        <v>76</v>
      </c>
      <c r="B121" s="40">
        <v>580</v>
      </c>
      <c r="C121" s="46"/>
      <c r="D121" s="61"/>
      <c r="E121" s="61"/>
      <c r="F121" s="63">
        <f>SUM(C121:E121)</f>
        <v>0</v>
      </c>
      <c r="AA121" s="8">
        <f t="shared" si="25"/>
        <v>0</v>
      </c>
      <c r="AB121" s="3">
        <f t="shared" si="26"/>
        <v>2008</v>
      </c>
      <c r="AC121" s="4" t="s">
        <v>1</v>
      </c>
      <c r="AD121" s="5">
        <v>3530</v>
      </c>
      <c r="AE121" s="4" t="s">
        <v>73</v>
      </c>
      <c r="AF121" s="6">
        <f t="shared" si="27"/>
        <v>0</v>
      </c>
      <c r="AG121" s="6">
        <f t="shared" si="27"/>
        <v>0</v>
      </c>
      <c r="AH121" s="6">
        <f t="shared" si="27"/>
        <v>0</v>
      </c>
    </row>
    <row r="122" spans="1:34" ht="12" customHeight="1">
      <c r="A122" s="42" t="s">
        <v>77</v>
      </c>
      <c r="B122" s="40">
        <v>590</v>
      </c>
      <c r="C122" s="46"/>
      <c r="D122" s="61"/>
      <c r="E122" s="61"/>
      <c r="F122" s="63">
        <f>SUM(C122:E122)</f>
        <v>0</v>
      </c>
      <c r="AA122" s="8">
        <f t="shared" si="25"/>
        <v>0</v>
      </c>
      <c r="AB122" s="3">
        <f t="shared" si="26"/>
        <v>2008</v>
      </c>
      <c r="AC122" s="4" t="s">
        <v>1</v>
      </c>
      <c r="AD122" s="5">
        <v>3540</v>
      </c>
      <c r="AE122" s="4" t="s">
        <v>73</v>
      </c>
      <c r="AF122" s="6">
        <f t="shared" si="27"/>
        <v>0</v>
      </c>
      <c r="AG122" s="6">
        <f t="shared" si="27"/>
        <v>0</v>
      </c>
      <c r="AH122" s="6">
        <f t="shared" si="27"/>
        <v>0</v>
      </c>
    </row>
    <row r="123" spans="1:34" ht="12" customHeight="1">
      <c r="A123" s="42" t="s">
        <v>78</v>
      </c>
      <c r="B123" s="40">
        <v>600</v>
      </c>
      <c r="C123" s="46"/>
      <c r="D123" s="62"/>
      <c r="E123" s="62"/>
      <c r="F123" s="63">
        <f>SUM(C123:E123)</f>
        <v>0</v>
      </c>
      <c r="AA123" s="8">
        <f t="shared" si="25"/>
        <v>0</v>
      </c>
      <c r="AB123" s="3">
        <f t="shared" si="26"/>
        <v>2008</v>
      </c>
      <c r="AC123" s="4" t="s">
        <v>1</v>
      </c>
      <c r="AD123" s="5">
        <v>3550</v>
      </c>
      <c r="AE123" s="4" t="s">
        <v>73</v>
      </c>
      <c r="AF123" s="6">
        <f t="shared" si="27"/>
        <v>0</v>
      </c>
      <c r="AG123" s="6">
        <f t="shared" si="27"/>
        <v>0</v>
      </c>
      <c r="AH123" s="6">
        <f t="shared" si="27"/>
        <v>0</v>
      </c>
    </row>
    <row r="124" spans="1:34" ht="12" customHeight="1">
      <c r="A124" s="42" t="s">
        <v>79</v>
      </c>
      <c r="B124" s="40">
        <v>610</v>
      </c>
      <c r="C124" s="46"/>
      <c r="D124" s="61"/>
      <c r="E124" s="61"/>
      <c r="F124" s="63">
        <f>SUM(C124:E124)</f>
        <v>0</v>
      </c>
      <c r="AA124" s="8">
        <f t="shared" si="25"/>
        <v>0</v>
      </c>
      <c r="AB124" s="3">
        <f t="shared" si="26"/>
        <v>2008</v>
      </c>
      <c r="AC124" s="4" t="s">
        <v>1</v>
      </c>
      <c r="AD124" s="5">
        <v>3560</v>
      </c>
      <c r="AE124" s="4" t="s">
        <v>73</v>
      </c>
      <c r="AF124" s="6">
        <f t="shared" si="27"/>
        <v>0</v>
      </c>
      <c r="AG124" s="6">
        <f t="shared" si="27"/>
        <v>0</v>
      </c>
      <c r="AH124" s="6">
        <f t="shared" si="27"/>
        <v>0</v>
      </c>
    </row>
    <row r="125" spans="1:34" ht="12" customHeight="1">
      <c r="A125" s="42"/>
      <c r="B125" s="40"/>
      <c r="C125" s="41"/>
      <c r="D125" s="41"/>
      <c r="E125" s="41"/>
      <c r="F125" s="41"/>
      <c r="AA125" s="8">
        <f t="shared" si="25"/>
        <v>0</v>
      </c>
      <c r="AB125" s="3">
        <f t="shared" si="26"/>
        <v>2008</v>
      </c>
      <c r="AC125" s="4" t="s">
        <v>1</v>
      </c>
      <c r="AD125" s="5">
        <v>3570</v>
      </c>
      <c r="AE125" s="4" t="s">
        <v>73</v>
      </c>
      <c r="AF125" s="6">
        <f t="shared" si="27"/>
        <v>0</v>
      </c>
      <c r="AG125" s="6">
        <f t="shared" si="27"/>
        <v>0</v>
      </c>
      <c r="AH125" s="6">
        <f t="shared" si="27"/>
        <v>0</v>
      </c>
    </row>
    <row r="126" spans="1:34" ht="12" customHeight="1">
      <c r="A126" s="52" t="s">
        <v>80</v>
      </c>
      <c r="B126" s="51">
        <v>620</v>
      </c>
      <c r="C126" s="45">
        <f>SUM(C121:C124)+C119</f>
        <v>0</v>
      </c>
      <c r="D126" s="45">
        <f>SUM(D121:D124)+D119</f>
        <v>0</v>
      </c>
      <c r="E126" s="45">
        <f>SUM(E121:E124)+E119</f>
        <v>0</v>
      </c>
      <c r="F126" s="45">
        <f>SUM(F121:F124)+F119</f>
        <v>0</v>
      </c>
      <c r="AA126" s="8">
        <f t="shared" si="25"/>
        <v>0</v>
      </c>
      <c r="AB126" s="3">
        <f t="shared" si="26"/>
        <v>2008</v>
      </c>
      <c r="AC126" s="4" t="s">
        <v>1</v>
      </c>
      <c r="AD126" s="5">
        <v>3580</v>
      </c>
      <c r="AE126" s="4" t="s">
        <v>73</v>
      </c>
      <c r="AF126" s="6">
        <f t="shared" si="27"/>
        <v>0</v>
      </c>
      <c r="AG126" s="6">
        <f t="shared" si="27"/>
        <v>0</v>
      </c>
      <c r="AH126" s="6">
        <f t="shared" si="27"/>
        <v>0</v>
      </c>
    </row>
    <row r="127" spans="1:34" ht="18" customHeight="1">
      <c r="A127" s="1"/>
      <c r="B127" s="1"/>
      <c r="C127" s="55"/>
      <c r="D127" s="55"/>
      <c r="E127" s="55"/>
      <c r="F127" s="55"/>
      <c r="AA127" s="8">
        <f t="shared" si="25"/>
        <v>0</v>
      </c>
      <c r="AB127" s="3">
        <f t="shared" si="26"/>
        <v>2008</v>
      </c>
      <c r="AC127" s="4" t="s">
        <v>1</v>
      </c>
      <c r="AD127" s="5">
        <v>3590</v>
      </c>
      <c r="AE127" s="4" t="s">
        <v>73</v>
      </c>
      <c r="AF127" s="6">
        <f t="shared" si="27"/>
        <v>0</v>
      </c>
      <c r="AG127" s="6">
        <f t="shared" si="27"/>
        <v>0</v>
      </c>
      <c r="AH127" s="6">
        <f t="shared" si="27"/>
        <v>0</v>
      </c>
    </row>
    <row r="128" spans="1:34" ht="12" customHeight="1">
      <c r="A128" s="28" t="s">
        <v>9</v>
      </c>
      <c r="B128" s="1"/>
      <c r="C128" s="55"/>
      <c r="D128" s="55"/>
      <c r="E128" s="55"/>
      <c r="F128" s="55"/>
      <c r="AA128" s="8">
        <f t="shared" si="25"/>
        <v>0</v>
      </c>
      <c r="AB128" s="3">
        <f t="shared" si="26"/>
        <v>2008</v>
      </c>
      <c r="AC128" s="4" t="s">
        <v>1</v>
      </c>
      <c r="AD128" s="5">
        <v>3600</v>
      </c>
      <c r="AE128" s="4" t="s">
        <v>73</v>
      </c>
      <c r="AF128" s="6">
        <f t="shared" si="27"/>
        <v>0</v>
      </c>
      <c r="AG128" s="6">
        <f t="shared" si="27"/>
        <v>0</v>
      </c>
      <c r="AH128" s="6">
        <f t="shared" si="27"/>
        <v>0</v>
      </c>
    </row>
    <row r="129" spans="1:34" ht="12" customHeight="1">
      <c r="A129" s="14" t="s">
        <v>81</v>
      </c>
      <c r="B129" s="1"/>
      <c r="C129" s="55"/>
      <c r="D129" s="55"/>
      <c r="F129" s="56" t="s">
        <v>82</v>
      </c>
      <c r="AA129" s="8">
        <f t="shared" si="25"/>
        <v>0</v>
      </c>
      <c r="AB129" s="3">
        <f t="shared" si="26"/>
        <v>2008</v>
      </c>
      <c r="AC129" s="4" t="s">
        <v>1</v>
      </c>
      <c r="AD129" s="5">
        <v>3610</v>
      </c>
      <c r="AE129" s="4" t="s">
        <v>73</v>
      </c>
      <c r="AF129" s="6">
        <f t="shared" si="27"/>
        <v>0</v>
      </c>
      <c r="AG129" s="6">
        <f t="shared" si="27"/>
        <v>0</v>
      </c>
      <c r="AH129" s="6">
        <f t="shared" si="27"/>
        <v>0</v>
      </c>
    </row>
    <row r="130" spans="1:34" ht="12" customHeight="1">
      <c r="A130" s="1"/>
      <c r="B130" s="1"/>
      <c r="C130" s="55"/>
      <c r="D130" s="55"/>
      <c r="E130" s="55"/>
      <c r="F130" s="55"/>
      <c r="AA130" s="8">
        <f t="shared" si="25"/>
        <v>0</v>
      </c>
      <c r="AB130" s="3">
        <f t="shared" si="26"/>
        <v>2008</v>
      </c>
      <c r="AC130" s="4" t="s">
        <v>1</v>
      </c>
      <c r="AD130" s="5">
        <v>3620</v>
      </c>
      <c r="AE130" s="4" t="s">
        <v>73</v>
      </c>
      <c r="AF130" s="6">
        <f>SUM(C251)</f>
        <v>0</v>
      </c>
      <c r="AG130" s="6">
        <f>SUM(D251)</f>
        <v>0</v>
      </c>
      <c r="AH130" s="6">
        <f>SUM(E251)</f>
        <v>0</v>
      </c>
    </row>
    <row r="131" spans="1:34" ht="12" customHeight="1">
      <c r="A131" s="42"/>
      <c r="B131" s="42"/>
      <c r="C131" s="65" t="s">
        <v>12</v>
      </c>
      <c r="D131" s="65" t="s">
        <v>13</v>
      </c>
      <c r="E131" s="65" t="s">
        <v>15</v>
      </c>
      <c r="F131" s="55"/>
      <c r="AA131" s="8">
        <f t="shared" si="25"/>
        <v>0</v>
      </c>
      <c r="AB131" s="3">
        <f t="shared" si="26"/>
        <v>2008</v>
      </c>
      <c r="AC131" s="4" t="s">
        <v>1</v>
      </c>
      <c r="AD131" s="5">
        <v>3710</v>
      </c>
      <c r="AE131" s="4" t="s">
        <v>83</v>
      </c>
      <c r="AF131" s="6">
        <f aca="true" t="shared" si="28" ref="AF131:AH136">SUM(C258)</f>
        <v>0</v>
      </c>
      <c r="AG131" s="6">
        <f t="shared" si="28"/>
        <v>0</v>
      </c>
      <c r="AH131" s="6">
        <f t="shared" si="28"/>
        <v>0</v>
      </c>
    </row>
    <row r="132" spans="1:34" ht="12" customHeight="1">
      <c r="A132" s="42"/>
      <c r="B132" s="42"/>
      <c r="C132" s="38">
        <v>1</v>
      </c>
      <c r="D132" s="38">
        <v>2</v>
      </c>
      <c r="E132" s="38">
        <v>3</v>
      </c>
      <c r="F132" s="55"/>
      <c r="AA132" s="8">
        <f t="shared" si="25"/>
        <v>0</v>
      </c>
      <c r="AB132" s="3">
        <f t="shared" si="26"/>
        <v>2008</v>
      </c>
      <c r="AC132" s="4" t="s">
        <v>1</v>
      </c>
      <c r="AD132" s="5">
        <v>3720</v>
      </c>
      <c r="AE132" s="4" t="s">
        <v>83</v>
      </c>
      <c r="AF132" s="6">
        <f t="shared" si="28"/>
        <v>0</v>
      </c>
      <c r="AG132" s="6">
        <f t="shared" si="28"/>
        <v>0</v>
      </c>
      <c r="AH132" s="6">
        <f t="shared" si="28"/>
        <v>0</v>
      </c>
    </row>
    <row r="133" spans="1:34" ht="12" customHeight="1">
      <c r="A133" s="39" t="s">
        <v>84</v>
      </c>
      <c r="B133" s="42">
        <v>1700</v>
      </c>
      <c r="C133" s="41"/>
      <c r="D133" s="41"/>
      <c r="E133" s="41"/>
      <c r="F133" s="55"/>
      <c r="AA133" s="8">
        <f t="shared" si="25"/>
        <v>0</v>
      </c>
      <c r="AB133" s="3">
        <f t="shared" si="26"/>
        <v>2008</v>
      </c>
      <c r="AC133" s="4" t="s">
        <v>1</v>
      </c>
      <c r="AD133" s="5">
        <v>3730</v>
      </c>
      <c r="AE133" s="4" t="s">
        <v>83</v>
      </c>
      <c r="AF133" s="6">
        <f t="shared" si="28"/>
        <v>0</v>
      </c>
      <c r="AG133" s="6">
        <f t="shared" si="28"/>
        <v>0</v>
      </c>
      <c r="AH133" s="6">
        <f t="shared" si="28"/>
        <v>0</v>
      </c>
    </row>
    <row r="134" spans="1:34" ht="12" customHeight="1">
      <c r="A134" s="42" t="s">
        <v>85</v>
      </c>
      <c r="B134" s="42">
        <v>1710</v>
      </c>
      <c r="C134" s="41"/>
      <c r="D134" s="41"/>
      <c r="E134" s="41"/>
      <c r="F134" s="55"/>
      <c r="AA134" s="8">
        <f t="shared" si="25"/>
        <v>0</v>
      </c>
      <c r="AB134" s="3">
        <f t="shared" si="26"/>
        <v>2008</v>
      </c>
      <c r="AC134" s="4" t="s">
        <v>1</v>
      </c>
      <c r="AD134" s="5">
        <v>3740</v>
      </c>
      <c r="AE134" s="4" t="s">
        <v>83</v>
      </c>
      <c r="AF134" s="6">
        <f t="shared" si="28"/>
        <v>0</v>
      </c>
      <c r="AG134" s="6">
        <f t="shared" si="28"/>
        <v>0</v>
      </c>
      <c r="AH134" s="6">
        <f t="shared" si="28"/>
        <v>0</v>
      </c>
    </row>
    <row r="135" spans="1:34" ht="12" customHeight="1">
      <c r="A135" s="42" t="s">
        <v>86</v>
      </c>
      <c r="B135" s="42">
        <v>1720</v>
      </c>
      <c r="C135" s="49"/>
      <c r="D135" s="49"/>
      <c r="E135" s="49"/>
      <c r="F135" s="55"/>
      <c r="AA135" s="8">
        <f t="shared" si="25"/>
        <v>0</v>
      </c>
      <c r="AB135" s="3">
        <f t="shared" si="26"/>
        <v>2008</v>
      </c>
      <c r="AC135" s="4" t="s">
        <v>1</v>
      </c>
      <c r="AD135" s="5">
        <v>3750</v>
      </c>
      <c r="AE135" s="4" t="s">
        <v>83</v>
      </c>
      <c r="AF135" s="6">
        <f t="shared" si="28"/>
        <v>0</v>
      </c>
      <c r="AG135" s="6">
        <f t="shared" si="28"/>
        <v>0</v>
      </c>
      <c r="AH135" s="6">
        <f t="shared" si="28"/>
        <v>0</v>
      </c>
    </row>
    <row r="136" spans="1:34" ht="12" customHeight="1">
      <c r="A136" s="42" t="s">
        <v>87</v>
      </c>
      <c r="B136" s="42">
        <v>1730</v>
      </c>
      <c r="C136" s="54"/>
      <c r="D136" s="54"/>
      <c r="E136" s="49"/>
      <c r="F136" s="55"/>
      <c r="AA136" s="8">
        <f t="shared" si="25"/>
        <v>0</v>
      </c>
      <c r="AB136" s="3">
        <f t="shared" si="26"/>
        <v>2008</v>
      </c>
      <c r="AC136" s="4" t="s">
        <v>1</v>
      </c>
      <c r="AD136" s="5">
        <v>3760</v>
      </c>
      <c r="AE136" s="4" t="s">
        <v>83</v>
      </c>
      <c r="AF136" s="6">
        <f t="shared" si="28"/>
        <v>0</v>
      </c>
      <c r="AG136" s="6">
        <f t="shared" si="28"/>
        <v>0</v>
      </c>
      <c r="AH136" s="6">
        <f t="shared" si="28"/>
        <v>0</v>
      </c>
    </row>
    <row r="137" spans="1:34" ht="12" customHeight="1">
      <c r="A137" s="42" t="s">
        <v>88</v>
      </c>
      <c r="B137" s="42">
        <v>1740</v>
      </c>
      <c r="C137" s="54"/>
      <c r="D137" s="54"/>
      <c r="E137" s="49"/>
      <c r="F137" s="55"/>
      <c r="AA137" s="8">
        <f t="shared" si="25"/>
        <v>0</v>
      </c>
      <c r="AB137" s="3">
        <f t="shared" si="26"/>
        <v>2008</v>
      </c>
      <c r="AC137" s="4" t="s">
        <v>1</v>
      </c>
      <c r="AD137" s="5">
        <v>3770</v>
      </c>
      <c r="AE137" s="4" t="s">
        <v>83</v>
      </c>
      <c r="AF137" s="6">
        <f>SUM(C265)</f>
        <v>0</v>
      </c>
      <c r="AG137" s="6">
        <f>SUM(D265)</f>
        <v>0</v>
      </c>
      <c r="AH137" s="6">
        <f>SUM(E265)</f>
        <v>0</v>
      </c>
    </row>
    <row r="138" spans="1:34" ht="12" customHeight="1">
      <c r="A138" s="42" t="s">
        <v>89</v>
      </c>
      <c r="B138" s="42">
        <v>1750</v>
      </c>
      <c r="C138" s="66"/>
      <c r="D138" s="66"/>
      <c r="E138" s="45">
        <f>SUM(C138:D138)</f>
        <v>0</v>
      </c>
      <c r="F138" s="55"/>
      <c r="AA138" s="8">
        <f t="shared" si="25"/>
        <v>0</v>
      </c>
      <c r="AB138" s="3">
        <f t="shared" si="26"/>
        <v>2008</v>
      </c>
      <c r="AC138" s="4" t="s">
        <v>1</v>
      </c>
      <c r="AD138" s="5">
        <v>3790</v>
      </c>
      <c r="AE138" s="4" t="s">
        <v>83</v>
      </c>
      <c r="AF138" s="6">
        <f aca="true" t="shared" si="29" ref="AF138:AH143">SUM(C268)</f>
        <v>0</v>
      </c>
      <c r="AG138" s="6">
        <f t="shared" si="29"/>
        <v>0</v>
      </c>
      <c r="AH138" s="6">
        <f t="shared" si="29"/>
        <v>0</v>
      </c>
    </row>
    <row r="139" spans="1:34" ht="12" customHeight="1">
      <c r="A139" s="42" t="s">
        <v>90</v>
      </c>
      <c r="B139" s="42">
        <v>1760</v>
      </c>
      <c r="C139" s="54"/>
      <c r="D139" s="54"/>
      <c r="E139" s="49"/>
      <c r="F139" s="55"/>
      <c r="AA139" s="8">
        <f t="shared" si="25"/>
        <v>0</v>
      </c>
      <c r="AB139" s="3">
        <f t="shared" si="26"/>
        <v>2008</v>
      </c>
      <c r="AC139" s="4" t="s">
        <v>1</v>
      </c>
      <c r="AD139" s="5">
        <v>3800</v>
      </c>
      <c r="AE139" s="4" t="s">
        <v>83</v>
      </c>
      <c r="AF139" s="6">
        <f t="shared" si="29"/>
        <v>0</v>
      </c>
      <c r="AG139" s="6">
        <f t="shared" si="29"/>
        <v>0</v>
      </c>
      <c r="AH139" s="6">
        <f t="shared" si="29"/>
        <v>0</v>
      </c>
    </row>
    <row r="140" spans="1:34" ht="12" customHeight="1">
      <c r="A140" s="42" t="s">
        <v>91</v>
      </c>
      <c r="B140" s="42">
        <v>1770</v>
      </c>
      <c r="C140" s="46"/>
      <c r="D140" s="66"/>
      <c r="E140" s="45">
        <f aca="true" t="shared" si="30" ref="E140:E157">SUM(C140:D140)</f>
        <v>0</v>
      </c>
      <c r="F140" s="55"/>
      <c r="AA140" s="8">
        <f t="shared" si="25"/>
        <v>0</v>
      </c>
      <c r="AB140" s="3">
        <f t="shared" si="26"/>
        <v>2008</v>
      </c>
      <c r="AC140" s="4" t="s">
        <v>1</v>
      </c>
      <c r="AD140" s="5">
        <v>3810</v>
      </c>
      <c r="AE140" s="4" t="s">
        <v>83</v>
      </c>
      <c r="AF140" s="6">
        <f t="shared" si="29"/>
        <v>0</v>
      </c>
      <c r="AG140" s="6">
        <f t="shared" si="29"/>
        <v>0</v>
      </c>
      <c r="AH140" s="6">
        <f t="shared" si="29"/>
        <v>0</v>
      </c>
    </row>
    <row r="141" spans="1:34" ht="12" customHeight="1">
      <c r="A141" s="42" t="s">
        <v>92</v>
      </c>
      <c r="B141" s="42">
        <v>1780</v>
      </c>
      <c r="C141" s="54"/>
      <c r="D141" s="54"/>
      <c r="E141" s="49"/>
      <c r="F141" s="55"/>
      <c r="AA141" s="8">
        <f t="shared" si="25"/>
        <v>0</v>
      </c>
      <c r="AB141" s="3">
        <f t="shared" si="26"/>
        <v>2008</v>
      </c>
      <c r="AC141" s="4" t="s">
        <v>1</v>
      </c>
      <c r="AD141" s="5">
        <v>3820</v>
      </c>
      <c r="AE141" s="4" t="s">
        <v>83</v>
      </c>
      <c r="AF141" s="6">
        <f t="shared" si="29"/>
        <v>0</v>
      </c>
      <c r="AG141" s="6">
        <f t="shared" si="29"/>
        <v>0</v>
      </c>
      <c r="AH141" s="6">
        <f t="shared" si="29"/>
        <v>0</v>
      </c>
    </row>
    <row r="142" spans="1:34" ht="12" customHeight="1">
      <c r="A142" s="42" t="s">
        <v>93</v>
      </c>
      <c r="B142" s="42">
        <v>1790</v>
      </c>
      <c r="C142" s="46"/>
      <c r="D142" s="54"/>
      <c r="E142" s="45">
        <f t="shared" si="30"/>
        <v>0</v>
      </c>
      <c r="F142" s="55"/>
      <c r="AA142" s="8">
        <f t="shared" si="25"/>
        <v>0</v>
      </c>
      <c r="AB142" s="3">
        <f t="shared" si="26"/>
        <v>2008</v>
      </c>
      <c r="AC142" s="4" t="s">
        <v>1</v>
      </c>
      <c r="AD142" s="5">
        <v>3830</v>
      </c>
      <c r="AE142" s="4" t="s">
        <v>83</v>
      </c>
      <c r="AF142" s="6">
        <f t="shared" si="29"/>
        <v>0</v>
      </c>
      <c r="AG142" s="6">
        <f t="shared" si="29"/>
        <v>0</v>
      </c>
      <c r="AH142" s="6">
        <f t="shared" si="29"/>
        <v>0</v>
      </c>
    </row>
    <row r="143" spans="1:34" ht="12" customHeight="1">
      <c r="A143" s="42" t="s">
        <v>94</v>
      </c>
      <c r="B143" s="42">
        <v>1800</v>
      </c>
      <c r="C143" s="46"/>
      <c r="D143" s="66"/>
      <c r="E143" s="45">
        <f t="shared" si="30"/>
        <v>0</v>
      </c>
      <c r="F143" s="55"/>
      <c r="AA143" s="8">
        <f t="shared" si="25"/>
        <v>0</v>
      </c>
      <c r="AB143" s="3">
        <f t="shared" si="26"/>
        <v>2008</v>
      </c>
      <c r="AC143" s="4" t="s">
        <v>1</v>
      </c>
      <c r="AD143" s="5">
        <v>3840</v>
      </c>
      <c r="AE143" s="4" t="s">
        <v>83</v>
      </c>
      <c r="AF143" s="6">
        <f t="shared" si="29"/>
        <v>0</v>
      </c>
      <c r="AG143" s="6">
        <f t="shared" si="29"/>
        <v>0</v>
      </c>
      <c r="AH143" s="6">
        <f t="shared" si="29"/>
        <v>0</v>
      </c>
    </row>
    <row r="144" spans="1:34" ht="12" customHeight="1">
      <c r="A144" s="42" t="s">
        <v>95</v>
      </c>
      <c r="B144" s="42">
        <v>1810</v>
      </c>
      <c r="C144" s="46"/>
      <c r="D144" s="54"/>
      <c r="E144" s="45">
        <f t="shared" si="30"/>
        <v>0</v>
      </c>
      <c r="F144" s="55"/>
      <c r="AA144" s="8">
        <f t="shared" si="25"/>
        <v>0</v>
      </c>
      <c r="AB144" s="3">
        <f t="shared" si="26"/>
        <v>2008</v>
      </c>
      <c r="AC144" s="4" t="s">
        <v>1</v>
      </c>
      <c r="AD144" s="5">
        <v>3850</v>
      </c>
      <c r="AE144" s="4" t="s">
        <v>83</v>
      </c>
      <c r="AF144" s="6">
        <f>SUM(C275)</f>
        <v>0</v>
      </c>
      <c r="AG144" s="6">
        <f>SUM(D275)</f>
        <v>0</v>
      </c>
      <c r="AH144" s="6">
        <f>SUM(E275)</f>
        <v>0</v>
      </c>
    </row>
    <row r="145" spans="1:31" ht="12" customHeight="1">
      <c r="A145" s="42" t="s">
        <v>96</v>
      </c>
      <c r="B145" s="42">
        <v>1820</v>
      </c>
      <c r="C145" s="66"/>
      <c r="D145" s="54"/>
      <c r="E145" s="45">
        <f t="shared" si="30"/>
        <v>0</v>
      </c>
      <c r="F145" s="55"/>
      <c r="AA145" s="1"/>
      <c r="AB145" s="1"/>
      <c r="AC145" s="67"/>
      <c r="AD145" s="68"/>
      <c r="AE145" s="67"/>
    </row>
    <row r="146" spans="1:31" ht="12" customHeight="1">
      <c r="A146" s="42" t="s">
        <v>97</v>
      </c>
      <c r="B146" s="42">
        <v>1830</v>
      </c>
      <c r="C146" s="66"/>
      <c r="D146" s="54"/>
      <c r="E146" s="45">
        <f t="shared" si="30"/>
        <v>0</v>
      </c>
      <c r="F146" s="55"/>
      <c r="AA146" s="1"/>
      <c r="AB146" s="1"/>
      <c r="AC146" s="67"/>
      <c r="AD146" s="68"/>
      <c r="AE146" s="67"/>
    </row>
    <row r="147" spans="1:31" ht="12" customHeight="1">
      <c r="A147" s="42" t="s">
        <v>98</v>
      </c>
      <c r="B147" s="42">
        <v>1840</v>
      </c>
      <c r="C147" s="66"/>
      <c r="D147" s="54"/>
      <c r="E147" s="45">
        <f t="shared" si="30"/>
        <v>0</v>
      </c>
      <c r="F147" s="55"/>
      <c r="AA147" s="1"/>
      <c r="AB147" s="1"/>
      <c r="AC147" s="67"/>
      <c r="AD147" s="68"/>
      <c r="AE147" s="67"/>
    </row>
    <row r="148" spans="1:31" ht="12" customHeight="1">
      <c r="A148" s="42" t="s">
        <v>99</v>
      </c>
      <c r="B148" s="42">
        <v>1850</v>
      </c>
      <c r="C148" s="66"/>
      <c r="D148" s="66"/>
      <c r="E148" s="45">
        <f t="shared" si="30"/>
        <v>0</v>
      </c>
      <c r="F148" s="55"/>
      <c r="AA148" s="1"/>
      <c r="AB148" s="1"/>
      <c r="AC148" s="67"/>
      <c r="AD148" s="68"/>
      <c r="AE148" s="67"/>
    </row>
    <row r="149" spans="1:31" ht="12" customHeight="1">
      <c r="A149" s="42" t="s">
        <v>100</v>
      </c>
      <c r="B149" s="42">
        <v>1860</v>
      </c>
      <c r="C149" s="66"/>
      <c r="D149" s="54"/>
      <c r="E149" s="45">
        <f t="shared" si="30"/>
        <v>0</v>
      </c>
      <c r="F149" s="55"/>
      <c r="AA149" s="1"/>
      <c r="AB149" s="1"/>
      <c r="AC149" s="67"/>
      <c r="AD149" s="68"/>
      <c r="AE149" s="67"/>
    </row>
    <row r="150" spans="1:31" ht="12" customHeight="1">
      <c r="A150" s="42" t="s">
        <v>101</v>
      </c>
      <c r="B150" s="42">
        <v>1870</v>
      </c>
      <c r="C150" s="66"/>
      <c r="D150" s="66"/>
      <c r="E150" s="45">
        <f t="shared" si="30"/>
        <v>0</v>
      </c>
      <c r="F150" s="55"/>
      <c r="AA150" s="1"/>
      <c r="AB150" s="1"/>
      <c r="AC150" s="67"/>
      <c r="AD150" s="68"/>
      <c r="AE150" s="67"/>
    </row>
    <row r="151" spans="1:31" ht="12" customHeight="1">
      <c r="A151" s="42" t="s">
        <v>102</v>
      </c>
      <c r="B151" s="42">
        <v>1880</v>
      </c>
      <c r="C151" s="54"/>
      <c r="D151" s="66"/>
      <c r="E151" s="45">
        <f t="shared" si="30"/>
        <v>0</v>
      </c>
      <c r="F151" s="55"/>
      <c r="AA151" s="1"/>
      <c r="AB151" s="1"/>
      <c r="AC151" s="67"/>
      <c r="AD151" s="68"/>
      <c r="AE151" s="67"/>
    </row>
    <row r="152" spans="1:31" ht="12" customHeight="1">
      <c r="A152" s="42" t="s">
        <v>103</v>
      </c>
      <c r="B152" s="42">
        <v>1890</v>
      </c>
      <c r="C152" s="66"/>
      <c r="D152" s="54"/>
      <c r="E152" s="45">
        <f t="shared" si="30"/>
        <v>0</v>
      </c>
      <c r="F152" s="55"/>
      <c r="AA152" s="1"/>
      <c r="AB152" s="1"/>
      <c r="AC152" s="67"/>
      <c r="AD152" s="68"/>
      <c r="AE152" s="67"/>
    </row>
    <row r="153" spans="1:31" ht="12" customHeight="1">
      <c r="A153" s="42" t="s">
        <v>104</v>
      </c>
      <c r="B153" s="42">
        <v>1900</v>
      </c>
      <c r="C153" s="66"/>
      <c r="D153" s="66"/>
      <c r="E153" s="45">
        <f t="shared" si="30"/>
        <v>0</v>
      </c>
      <c r="F153" s="55"/>
      <c r="AA153" s="1"/>
      <c r="AB153" s="1"/>
      <c r="AC153" s="67"/>
      <c r="AD153" s="68"/>
      <c r="AE153" s="67"/>
    </row>
    <row r="154" spans="1:31" ht="12" customHeight="1">
      <c r="A154" s="42" t="s">
        <v>105</v>
      </c>
      <c r="B154" s="42">
        <v>1910</v>
      </c>
      <c r="C154" s="66"/>
      <c r="D154" s="54"/>
      <c r="E154" s="45">
        <f t="shared" si="30"/>
        <v>0</v>
      </c>
      <c r="F154" s="55"/>
      <c r="AA154" s="1"/>
      <c r="AB154" s="1"/>
      <c r="AC154" s="67"/>
      <c r="AD154" s="68"/>
      <c r="AE154" s="67"/>
    </row>
    <row r="155" spans="1:31" ht="12" customHeight="1">
      <c r="A155" s="42" t="s">
        <v>106</v>
      </c>
      <c r="B155" s="42">
        <v>1920</v>
      </c>
      <c r="C155" s="66"/>
      <c r="D155" s="66"/>
      <c r="E155" s="45">
        <f t="shared" si="30"/>
        <v>0</v>
      </c>
      <c r="F155" s="55"/>
      <c r="AA155" s="1"/>
      <c r="AB155" s="1"/>
      <c r="AC155" s="67"/>
      <c r="AD155" s="68"/>
      <c r="AE155" s="67"/>
    </row>
    <row r="156" spans="1:31" ht="12" customHeight="1">
      <c r="A156" s="42" t="s">
        <v>107</v>
      </c>
      <c r="B156" s="42">
        <v>1930</v>
      </c>
      <c r="C156" s="66"/>
      <c r="D156" s="66"/>
      <c r="E156" s="45">
        <f t="shared" si="30"/>
        <v>0</v>
      </c>
      <c r="F156" s="55"/>
      <c r="AA156" s="1"/>
      <c r="AB156" s="1"/>
      <c r="AC156" s="67"/>
      <c r="AD156" s="68"/>
      <c r="AE156" s="67"/>
    </row>
    <row r="157" spans="1:31" ht="12" customHeight="1">
      <c r="A157" s="42" t="s">
        <v>108</v>
      </c>
      <c r="B157" s="42">
        <v>1940</v>
      </c>
      <c r="C157" s="54"/>
      <c r="D157" s="66"/>
      <c r="E157" s="45">
        <f t="shared" si="30"/>
        <v>0</v>
      </c>
      <c r="F157" s="55"/>
      <c r="AA157" s="1"/>
      <c r="AB157" s="1"/>
      <c r="AC157" s="67"/>
      <c r="AD157" s="68"/>
      <c r="AE157" s="67"/>
    </row>
    <row r="158" spans="1:31" ht="12" customHeight="1">
      <c r="A158" s="42" t="s">
        <v>109</v>
      </c>
      <c r="B158" s="42">
        <v>1950</v>
      </c>
      <c r="C158" s="54"/>
      <c r="D158" s="54"/>
      <c r="E158" s="54"/>
      <c r="F158" s="55"/>
      <c r="AA158" s="1"/>
      <c r="AB158" s="1"/>
      <c r="AC158" s="67"/>
      <c r="AD158" s="68"/>
      <c r="AE158" s="67"/>
    </row>
    <row r="159" spans="1:31" ht="12" customHeight="1">
      <c r="A159" s="42" t="s">
        <v>110</v>
      </c>
      <c r="B159" s="42">
        <v>1960</v>
      </c>
      <c r="C159" s="54"/>
      <c r="D159" s="66"/>
      <c r="E159" s="45">
        <f>SUM(C159:D159)</f>
        <v>0</v>
      </c>
      <c r="F159" s="55"/>
      <c r="AA159" s="1"/>
      <c r="AB159" s="1"/>
      <c r="AC159" s="67"/>
      <c r="AD159" s="68"/>
      <c r="AE159" s="67"/>
    </row>
    <row r="160" spans="1:31" ht="12" customHeight="1">
      <c r="A160" s="42" t="s">
        <v>111</v>
      </c>
      <c r="B160" s="42">
        <v>1970</v>
      </c>
      <c r="C160" s="66"/>
      <c r="D160" s="66"/>
      <c r="E160" s="45">
        <f>SUM(C160:D160)</f>
        <v>0</v>
      </c>
      <c r="F160" s="55"/>
      <c r="AA160" s="1"/>
      <c r="AB160" s="1"/>
      <c r="AC160" s="67"/>
      <c r="AD160" s="68"/>
      <c r="AE160" s="67"/>
    </row>
    <row r="161" spans="1:31" ht="12" customHeight="1">
      <c r="A161" s="42"/>
      <c r="B161" s="42"/>
      <c r="C161" s="69"/>
      <c r="D161" s="69"/>
      <c r="E161" s="69"/>
      <c r="F161" s="55"/>
      <c r="AA161" s="1"/>
      <c r="AB161" s="1"/>
      <c r="AC161" s="67"/>
      <c r="AD161" s="68"/>
      <c r="AE161" s="67"/>
    </row>
    <row r="162" spans="1:31" ht="12" customHeight="1">
      <c r="A162" s="52" t="s">
        <v>112</v>
      </c>
      <c r="B162" s="50">
        <v>1980</v>
      </c>
      <c r="C162" s="45">
        <f>SUM(C135:C160)</f>
        <v>0</v>
      </c>
      <c r="D162" s="45">
        <f>SUM(D135:D160)</f>
        <v>0</v>
      </c>
      <c r="E162" s="45">
        <f>SUM(E135:E160)</f>
        <v>0</v>
      </c>
      <c r="AA162" s="1"/>
      <c r="AB162" s="1"/>
      <c r="AC162" s="67"/>
      <c r="AD162" s="68"/>
      <c r="AE162" s="67"/>
    </row>
    <row r="163" spans="1:31" ht="12" customHeight="1">
      <c r="A163" s="39" t="s">
        <v>113</v>
      </c>
      <c r="B163" s="42">
        <v>1990</v>
      </c>
      <c r="C163" s="69"/>
      <c r="D163" s="69"/>
      <c r="E163" s="69"/>
      <c r="AA163" s="1"/>
      <c r="AB163" s="1"/>
      <c r="AC163" s="67"/>
      <c r="AD163" s="68"/>
      <c r="AE163" s="67"/>
    </row>
    <row r="164" spans="1:31" ht="12" customHeight="1">
      <c r="A164" s="42" t="s">
        <v>114</v>
      </c>
      <c r="B164" s="42">
        <v>2000</v>
      </c>
      <c r="C164" s="46"/>
      <c r="D164" s="54"/>
      <c r="E164" s="48">
        <f>SUM(C164:D164)</f>
        <v>0</v>
      </c>
      <c r="F164" s="55"/>
      <c r="AA164" s="1"/>
      <c r="AB164" s="1"/>
      <c r="AC164" s="67"/>
      <c r="AD164" s="68"/>
      <c r="AE164" s="67"/>
    </row>
    <row r="165" spans="1:31" ht="12" customHeight="1">
      <c r="A165" s="42" t="s">
        <v>115</v>
      </c>
      <c r="B165" s="42">
        <v>2010</v>
      </c>
      <c r="C165" s="46"/>
      <c r="D165" s="54"/>
      <c r="E165" s="48">
        <f>SUM(C165:D165)</f>
        <v>0</v>
      </c>
      <c r="F165" s="55"/>
      <c r="AA165" s="1"/>
      <c r="AB165" s="1"/>
      <c r="AC165" s="67"/>
      <c r="AD165" s="68"/>
      <c r="AE165" s="67"/>
    </row>
    <row r="166" spans="1:31" ht="12" customHeight="1">
      <c r="A166" s="42" t="s">
        <v>116</v>
      </c>
      <c r="B166" s="42">
        <v>2020</v>
      </c>
      <c r="C166" s="46"/>
      <c r="D166" s="54"/>
      <c r="E166" s="48">
        <f aca="true" t="shared" si="31" ref="E166:E177">SUM(C166:D166)</f>
        <v>0</v>
      </c>
      <c r="F166" s="55"/>
      <c r="AA166" s="1"/>
      <c r="AB166" s="1"/>
      <c r="AC166" s="67"/>
      <c r="AD166" s="68"/>
      <c r="AE166" s="67"/>
    </row>
    <row r="167" spans="1:31" ht="12" customHeight="1">
      <c r="A167" s="42" t="s">
        <v>117</v>
      </c>
      <c r="B167" s="42">
        <v>2030</v>
      </c>
      <c r="C167" s="46"/>
      <c r="D167" s="54"/>
      <c r="E167" s="48">
        <f t="shared" si="31"/>
        <v>0</v>
      </c>
      <c r="F167" s="55"/>
      <c r="AA167" s="1"/>
      <c r="AB167" s="1"/>
      <c r="AC167" s="67"/>
      <c r="AD167" s="68"/>
      <c r="AE167" s="67"/>
    </row>
    <row r="168" spans="1:31" ht="12" customHeight="1">
      <c r="A168" s="42" t="s">
        <v>118</v>
      </c>
      <c r="B168" s="42">
        <v>2040</v>
      </c>
      <c r="C168" s="46"/>
      <c r="D168" s="46"/>
      <c r="E168" s="48">
        <f t="shared" si="31"/>
        <v>0</v>
      </c>
      <c r="F168" s="55"/>
      <c r="AA168" s="1"/>
      <c r="AB168" s="1"/>
      <c r="AC168" s="67"/>
      <c r="AD168" s="68"/>
      <c r="AE168" s="67"/>
    </row>
    <row r="169" spans="1:31" ht="12" customHeight="1">
      <c r="A169" s="42" t="s">
        <v>119</v>
      </c>
      <c r="B169" s="42">
        <v>2050</v>
      </c>
      <c r="C169" s="66"/>
      <c r="D169" s="66"/>
      <c r="E169" s="48">
        <f t="shared" si="31"/>
        <v>0</v>
      </c>
      <c r="F169" s="55"/>
      <c r="AA169" s="1"/>
      <c r="AB169" s="1"/>
      <c r="AC169" s="67"/>
      <c r="AD169" s="68"/>
      <c r="AE169" s="67"/>
    </row>
    <row r="170" spans="1:31" ht="12" customHeight="1">
      <c r="A170" s="42" t="s">
        <v>120</v>
      </c>
      <c r="B170" s="42">
        <v>2060</v>
      </c>
      <c r="C170" s="66"/>
      <c r="D170" s="66"/>
      <c r="E170" s="48">
        <f t="shared" si="31"/>
        <v>0</v>
      </c>
      <c r="F170" s="55"/>
      <c r="AA170" s="1"/>
      <c r="AB170" s="1"/>
      <c r="AC170" s="67"/>
      <c r="AD170" s="68"/>
      <c r="AE170" s="67"/>
    </row>
    <row r="171" spans="1:31" ht="12" customHeight="1">
      <c r="A171" s="42" t="s">
        <v>121</v>
      </c>
      <c r="B171" s="42">
        <v>2070</v>
      </c>
      <c r="C171" s="66"/>
      <c r="D171" s="66"/>
      <c r="E171" s="48">
        <f t="shared" si="31"/>
        <v>0</v>
      </c>
      <c r="F171" s="55"/>
      <c r="AA171" s="1"/>
      <c r="AB171" s="1"/>
      <c r="AC171" s="67"/>
      <c r="AD171" s="68"/>
      <c r="AE171" s="67"/>
    </row>
    <row r="172" spans="1:31" ht="12" customHeight="1">
      <c r="A172" s="42" t="s">
        <v>122</v>
      </c>
      <c r="B172" s="42">
        <v>2080</v>
      </c>
      <c r="C172" s="66"/>
      <c r="D172" s="54"/>
      <c r="E172" s="48">
        <f t="shared" si="31"/>
        <v>0</v>
      </c>
      <c r="F172" s="55"/>
      <c r="AA172" s="1"/>
      <c r="AB172" s="1"/>
      <c r="AC172" s="67"/>
      <c r="AD172" s="68"/>
      <c r="AE172" s="67"/>
    </row>
    <row r="173" spans="1:31" ht="12" customHeight="1">
      <c r="A173" s="42" t="s">
        <v>123</v>
      </c>
      <c r="B173" s="42">
        <v>2090</v>
      </c>
      <c r="C173" s="66"/>
      <c r="D173" s="54"/>
      <c r="E173" s="48">
        <f t="shared" si="31"/>
        <v>0</v>
      </c>
      <c r="F173" s="55"/>
      <c r="AA173" s="1"/>
      <c r="AB173" s="1"/>
      <c r="AC173" s="67"/>
      <c r="AD173" s="68"/>
      <c r="AE173" s="67"/>
    </row>
    <row r="174" spans="1:31" ht="12" customHeight="1">
      <c r="A174" s="42" t="s">
        <v>124</v>
      </c>
      <c r="B174" s="42">
        <v>2100</v>
      </c>
      <c r="C174" s="66"/>
      <c r="D174" s="54"/>
      <c r="E174" s="48">
        <f t="shared" si="31"/>
        <v>0</v>
      </c>
      <c r="F174" s="55"/>
      <c r="AA174" s="1"/>
      <c r="AB174" s="1"/>
      <c r="AC174" s="67"/>
      <c r="AD174" s="68"/>
      <c r="AE174" s="67"/>
    </row>
    <row r="175" spans="1:31" ht="12" customHeight="1">
      <c r="A175" s="42" t="s">
        <v>125</v>
      </c>
      <c r="B175" s="42">
        <v>2110</v>
      </c>
      <c r="C175" s="54"/>
      <c r="D175" s="66"/>
      <c r="E175" s="48">
        <f t="shared" si="31"/>
        <v>0</v>
      </c>
      <c r="F175" s="55"/>
      <c r="AA175" s="1"/>
      <c r="AB175" s="1"/>
      <c r="AC175" s="67"/>
      <c r="AD175" s="68"/>
      <c r="AE175" s="67"/>
    </row>
    <row r="176" spans="1:31" ht="12" customHeight="1">
      <c r="A176" s="42" t="s">
        <v>126</v>
      </c>
      <c r="B176" s="42">
        <v>2120</v>
      </c>
      <c r="C176" s="54"/>
      <c r="D176" s="66"/>
      <c r="E176" s="48">
        <f t="shared" si="31"/>
        <v>0</v>
      </c>
      <c r="F176" s="55"/>
      <c r="AA176" s="1"/>
      <c r="AB176" s="1"/>
      <c r="AC176" s="67"/>
      <c r="AD176" s="68"/>
      <c r="AE176" s="67"/>
    </row>
    <row r="177" spans="1:31" ht="12" customHeight="1">
      <c r="A177" s="42" t="s">
        <v>127</v>
      </c>
      <c r="B177" s="42">
        <v>2130</v>
      </c>
      <c r="C177" s="66"/>
      <c r="D177" s="66"/>
      <c r="E177" s="48">
        <f t="shared" si="31"/>
        <v>0</v>
      </c>
      <c r="F177" s="55"/>
      <c r="AA177" s="1"/>
      <c r="AB177" s="1"/>
      <c r="AC177" s="67"/>
      <c r="AD177" s="68"/>
      <c r="AE177" s="67"/>
    </row>
    <row r="178" spans="1:31" ht="12" customHeight="1">
      <c r="A178" s="42"/>
      <c r="B178" s="42"/>
      <c r="C178" s="70"/>
      <c r="D178" s="70"/>
      <c r="E178" s="70"/>
      <c r="F178" s="55"/>
      <c r="AA178" s="1"/>
      <c r="AB178" s="1"/>
      <c r="AC178" s="67"/>
      <c r="AD178" s="68"/>
      <c r="AE178" s="67"/>
    </row>
    <row r="179" spans="1:31" ht="12" customHeight="1">
      <c r="A179" s="52" t="s">
        <v>128</v>
      </c>
      <c r="B179" s="50">
        <v>2140</v>
      </c>
      <c r="C179" s="71">
        <f>SUM(C164:C177)</f>
        <v>0</v>
      </c>
      <c r="D179" s="71">
        <f>SUM(D164:D177)</f>
        <v>0</v>
      </c>
      <c r="E179" s="71">
        <f>SUM(E164:E177)</f>
        <v>0</v>
      </c>
      <c r="AA179" s="1"/>
      <c r="AB179" s="1"/>
      <c r="AC179" s="67"/>
      <c r="AD179" s="68"/>
      <c r="AE179" s="67"/>
    </row>
    <row r="180" spans="1:31" ht="12" customHeight="1">
      <c r="A180" s="42"/>
      <c r="B180" s="42"/>
      <c r="C180" s="70"/>
      <c r="D180" s="70"/>
      <c r="E180" s="70"/>
      <c r="AA180" s="1"/>
      <c r="AB180" s="1"/>
      <c r="AC180" s="67"/>
      <c r="AD180" s="68"/>
      <c r="AE180" s="67"/>
    </row>
    <row r="181" spans="1:31" ht="12" customHeight="1">
      <c r="A181" s="52" t="s">
        <v>129</v>
      </c>
      <c r="B181" s="50">
        <v>2150</v>
      </c>
      <c r="C181" s="71">
        <f>(C162-C179)</f>
        <v>0</v>
      </c>
      <c r="D181" s="71">
        <f>(D162-D179)</f>
        <v>0</v>
      </c>
      <c r="E181" s="71">
        <f>(E162-E179)</f>
        <v>0</v>
      </c>
      <c r="AA181" s="1"/>
      <c r="AB181" s="1"/>
      <c r="AC181" s="67"/>
      <c r="AD181" s="68"/>
      <c r="AE181" s="67"/>
    </row>
    <row r="182" spans="1:31" ht="12" customHeight="1">
      <c r="A182" s="42" t="s">
        <v>0</v>
      </c>
      <c r="B182" s="42"/>
      <c r="C182" s="42"/>
      <c r="D182" s="42"/>
      <c r="E182" s="42"/>
      <c r="AA182" s="1"/>
      <c r="AB182" s="1"/>
      <c r="AC182" s="67"/>
      <c r="AD182" s="68"/>
      <c r="AE182" s="67"/>
    </row>
    <row r="183" spans="1:31" ht="18" customHeight="1">
      <c r="A183" s="28" t="s">
        <v>9</v>
      </c>
      <c r="C183" s="42"/>
      <c r="D183" s="42"/>
      <c r="E183" s="42"/>
      <c r="F183" s="1"/>
      <c r="AA183" s="1"/>
      <c r="AB183" s="1"/>
      <c r="AC183" s="67"/>
      <c r="AD183" s="68"/>
      <c r="AE183" s="67"/>
    </row>
    <row r="184" spans="1:31" ht="12" customHeight="1">
      <c r="A184" s="14" t="s">
        <v>130</v>
      </c>
      <c r="B184" s="1"/>
      <c r="C184" s="42"/>
      <c r="D184" s="42"/>
      <c r="E184" s="42"/>
      <c r="F184" s="36" t="s">
        <v>131</v>
      </c>
      <c r="AA184" s="1"/>
      <c r="AB184" s="1"/>
      <c r="AC184" s="67"/>
      <c r="AD184" s="68"/>
      <c r="AE184" s="67"/>
    </row>
    <row r="185" spans="2:31" ht="12" customHeight="1">
      <c r="B185" s="1"/>
      <c r="C185" s="1"/>
      <c r="D185" s="1"/>
      <c r="E185" s="1"/>
      <c r="F185" s="1"/>
      <c r="AA185" s="1"/>
      <c r="AB185" s="1"/>
      <c r="AC185" s="67"/>
      <c r="AD185" s="68"/>
      <c r="AE185" s="67"/>
    </row>
    <row r="186" spans="1:31" ht="12" customHeight="1">
      <c r="A186" s="42"/>
      <c r="B186" s="1"/>
      <c r="C186" s="72"/>
      <c r="D186" s="72"/>
      <c r="E186" s="73" t="s">
        <v>132</v>
      </c>
      <c r="F186" s="74"/>
      <c r="AA186" s="1"/>
      <c r="AB186" s="1"/>
      <c r="AC186" s="67"/>
      <c r="AD186" s="68"/>
      <c r="AE186" s="67"/>
    </row>
    <row r="187" spans="1:31" ht="12" customHeight="1">
      <c r="A187" s="1"/>
      <c r="B187" s="1"/>
      <c r="C187" s="37"/>
      <c r="D187" s="37"/>
      <c r="E187" s="37" t="s">
        <v>133</v>
      </c>
      <c r="F187" s="37" t="s">
        <v>133</v>
      </c>
      <c r="AA187" s="1"/>
      <c r="AB187" s="1"/>
      <c r="AC187" s="67"/>
      <c r="AD187" s="68"/>
      <c r="AE187" s="67"/>
    </row>
    <row r="188" spans="1:31" ht="12" customHeight="1">
      <c r="A188" s="1"/>
      <c r="B188" s="1"/>
      <c r="C188" s="37"/>
      <c r="D188" s="37"/>
      <c r="E188" s="37" t="s">
        <v>134</v>
      </c>
      <c r="F188" s="37" t="s">
        <v>135</v>
      </c>
      <c r="AA188" s="1"/>
      <c r="AB188" s="1"/>
      <c r="AC188" s="67"/>
      <c r="AD188" s="68"/>
      <c r="AE188" s="67"/>
    </row>
    <row r="189" spans="1:31" ht="12" customHeight="1">
      <c r="A189" s="1"/>
      <c r="B189" s="1"/>
      <c r="C189" s="37"/>
      <c r="D189" s="37"/>
      <c r="E189" s="37" t="s">
        <v>136</v>
      </c>
      <c r="F189" s="37" t="s">
        <v>136</v>
      </c>
      <c r="AA189" s="1"/>
      <c r="AB189" s="1"/>
      <c r="AC189" s="67"/>
      <c r="AD189" s="68"/>
      <c r="AE189" s="67"/>
    </row>
    <row r="190" spans="1:31" ht="12" customHeight="1">
      <c r="A190" s="1"/>
      <c r="B190" s="1"/>
      <c r="C190" s="37"/>
      <c r="D190" s="37"/>
      <c r="E190" s="37"/>
      <c r="F190" s="37"/>
      <c r="AA190" s="1"/>
      <c r="AB190" s="1"/>
      <c r="AC190" s="67"/>
      <c r="AD190" s="68"/>
      <c r="AE190" s="67"/>
    </row>
    <row r="191" spans="1:31" ht="12" customHeight="1">
      <c r="A191" s="1"/>
      <c r="B191" s="1"/>
      <c r="C191" s="38"/>
      <c r="D191" s="38"/>
      <c r="E191" s="38">
        <v>1</v>
      </c>
      <c r="F191" s="38">
        <v>2</v>
      </c>
      <c r="AA191" s="1"/>
      <c r="AB191" s="1"/>
      <c r="AC191" s="67"/>
      <c r="AD191" s="68"/>
      <c r="AE191" s="67"/>
    </row>
    <row r="192" spans="1:31" ht="12" customHeight="1">
      <c r="A192" s="52" t="s">
        <v>137</v>
      </c>
      <c r="B192" s="75"/>
      <c r="C192" s="75"/>
      <c r="D192" s="50">
        <v>3120</v>
      </c>
      <c r="E192" s="44"/>
      <c r="F192" s="44"/>
      <c r="G192" s="7">
        <f>IF((SUM($D$279,$E$192)-$F$192)&lt;&gt;$D$231,"Prior Year's Line 3450 Column 2 plus Current Year's Line 3120 Column 1 less  Line 3120 Column 2 must equal Line 3450 Column 2","")</f>
      </c>
      <c r="AA192" s="1"/>
      <c r="AB192" s="1"/>
      <c r="AC192" s="67"/>
      <c r="AD192" s="68"/>
      <c r="AE192" s="67"/>
    </row>
    <row r="193" spans="1:31" ht="12" customHeight="1">
      <c r="A193" s="1"/>
      <c r="B193" s="1"/>
      <c r="C193" s="1"/>
      <c r="D193" s="1"/>
      <c r="E193" s="1"/>
      <c r="F193" s="1"/>
      <c r="AA193" s="1"/>
      <c r="AB193" s="1"/>
      <c r="AC193" s="67"/>
      <c r="AD193" s="68"/>
      <c r="AE193" s="67"/>
    </row>
    <row r="194" spans="1:31" ht="12" customHeight="1">
      <c r="A194" s="28" t="s">
        <v>138</v>
      </c>
      <c r="B194" s="42"/>
      <c r="C194" s="1"/>
      <c r="D194" s="1"/>
      <c r="E194" s="1"/>
      <c r="F194" s="36" t="s">
        <v>139</v>
      </c>
      <c r="AA194" s="1"/>
      <c r="AB194" s="1"/>
      <c r="AC194" s="67"/>
      <c r="AD194" s="68"/>
      <c r="AE194" s="67"/>
    </row>
    <row r="195" spans="1:31" ht="12" customHeight="1">
      <c r="A195" s="1"/>
      <c r="B195" s="42"/>
      <c r="C195" s="1"/>
      <c r="D195" s="1"/>
      <c r="E195" s="1"/>
      <c r="F195" s="1"/>
      <c r="AA195" s="1"/>
      <c r="AB195" s="1"/>
      <c r="AC195" s="67"/>
      <c r="AD195" s="68"/>
      <c r="AE195" s="67"/>
    </row>
    <row r="196" spans="1:31" ht="12" customHeight="1">
      <c r="A196" s="42"/>
      <c r="B196" s="42"/>
      <c r="C196" s="37" t="s">
        <v>140</v>
      </c>
      <c r="D196" s="37"/>
      <c r="E196" s="37"/>
      <c r="F196" s="37"/>
      <c r="AA196" s="1"/>
      <c r="AB196" s="1"/>
      <c r="AC196" s="67"/>
      <c r="AD196" s="68"/>
      <c r="AE196" s="67"/>
    </row>
    <row r="197" spans="1:31" ht="12" customHeight="1">
      <c r="A197" s="42"/>
      <c r="B197" s="42"/>
      <c r="C197" s="37" t="s">
        <v>141</v>
      </c>
      <c r="D197" s="37"/>
      <c r="E197" s="37"/>
      <c r="F197" s="37" t="s">
        <v>140</v>
      </c>
      <c r="AA197" s="1"/>
      <c r="AB197" s="1"/>
      <c r="AC197" s="67"/>
      <c r="AD197" s="68"/>
      <c r="AE197" s="67"/>
    </row>
    <row r="198" spans="1:31" ht="12" customHeight="1">
      <c r="A198" s="42"/>
      <c r="B198" s="42"/>
      <c r="C198" s="37" t="s">
        <v>142</v>
      </c>
      <c r="D198" s="37" t="s">
        <v>143</v>
      </c>
      <c r="E198" s="37" t="s">
        <v>144</v>
      </c>
      <c r="F198" s="37" t="s">
        <v>145</v>
      </c>
      <c r="AA198" s="1"/>
      <c r="AB198" s="1"/>
      <c r="AC198" s="67"/>
      <c r="AD198" s="68"/>
      <c r="AE198" s="67"/>
    </row>
    <row r="199" spans="1:31" ht="12" customHeight="1">
      <c r="A199" s="42"/>
      <c r="B199" s="42"/>
      <c r="C199" s="38">
        <v>1</v>
      </c>
      <c r="D199" s="38">
        <v>2</v>
      </c>
      <c r="E199" s="38">
        <v>3</v>
      </c>
      <c r="F199" s="38">
        <v>4</v>
      </c>
      <c r="AA199" s="1"/>
      <c r="AB199" s="1"/>
      <c r="AC199" s="67"/>
      <c r="AD199" s="68"/>
      <c r="AE199" s="67"/>
    </row>
    <row r="200" spans="1:31" ht="12" customHeight="1">
      <c r="A200" s="39" t="s">
        <v>146</v>
      </c>
      <c r="B200" s="42">
        <v>3200</v>
      </c>
      <c r="C200" s="69"/>
      <c r="D200" s="69"/>
      <c r="E200" s="69"/>
      <c r="F200" s="69"/>
      <c r="AA200" s="1"/>
      <c r="AB200" s="1"/>
      <c r="AC200" s="67"/>
      <c r="AD200" s="68"/>
      <c r="AE200" s="67"/>
    </row>
    <row r="201" spans="1:31" ht="12" customHeight="1">
      <c r="A201" s="42" t="s">
        <v>147</v>
      </c>
      <c r="B201" s="42">
        <v>3210</v>
      </c>
      <c r="C201" s="76"/>
      <c r="D201" s="77"/>
      <c r="E201" s="77"/>
      <c r="F201" s="48">
        <f>SUM(C201:D201)-E201</f>
        <v>0</v>
      </c>
      <c r="AA201" s="1"/>
      <c r="AB201" s="1"/>
      <c r="AC201" s="67"/>
      <c r="AD201" s="68"/>
      <c r="AE201" s="67"/>
    </row>
    <row r="202" spans="1:31" ht="12" customHeight="1">
      <c r="A202" s="42" t="s">
        <v>148</v>
      </c>
      <c r="B202" s="42">
        <v>3220</v>
      </c>
      <c r="C202" s="46"/>
      <c r="D202" s="46"/>
      <c r="E202" s="46"/>
      <c r="F202" s="48">
        <f>SUM(C202:D202)-E202</f>
        <v>0</v>
      </c>
      <c r="AA202" s="1"/>
      <c r="AB202" s="1"/>
      <c r="AC202" s="67"/>
      <c r="AD202" s="68"/>
      <c r="AE202" s="67"/>
    </row>
    <row r="203" spans="1:31" ht="12" customHeight="1">
      <c r="A203" s="42" t="s">
        <v>149</v>
      </c>
      <c r="B203" s="42">
        <v>3230</v>
      </c>
      <c r="C203" s="46"/>
      <c r="D203" s="46"/>
      <c r="E203" s="46"/>
      <c r="F203" s="48">
        <f>SUM(C203:D203)-E203</f>
        <v>0</v>
      </c>
      <c r="AA203" s="1"/>
      <c r="AB203" s="1"/>
      <c r="AC203" s="67"/>
      <c r="AD203" s="68"/>
      <c r="AE203" s="67"/>
    </row>
    <row r="204" spans="1:31" ht="12" customHeight="1">
      <c r="A204" s="42" t="s">
        <v>150</v>
      </c>
      <c r="B204" s="42">
        <v>3240</v>
      </c>
      <c r="C204" s="46"/>
      <c r="D204" s="46"/>
      <c r="E204" s="46"/>
      <c r="F204" s="48">
        <f>SUM(C204:D204)-E204</f>
        <v>0</v>
      </c>
      <c r="AA204" s="1"/>
      <c r="AB204" s="1"/>
      <c r="AC204" s="67"/>
      <c r="AD204" s="68"/>
      <c r="AE204" s="67"/>
    </row>
    <row r="205" spans="1:31" ht="12" customHeight="1">
      <c r="A205" s="42" t="s">
        <v>151</v>
      </c>
      <c r="B205" s="42">
        <v>3250</v>
      </c>
      <c r="C205" s="46"/>
      <c r="D205" s="46"/>
      <c r="E205" s="46"/>
      <c r="F205" s="48">
        <f>SUM(C205:D205)-E205</f>
        <v>0</v>
      </c>
      <c r="AA205" s="1"/>
      <c r="AB205" s="1"/>
      <c r="AC205" s="67"/>
      <c r="AD205" s="68"/>
      <c r="AE205" s="67"/>
    </row>
    <row r="206" spans="1:31" ht="12" customHeight="1">
      <c r="A206" s="42"/>
      <c r="B206" s="42"/>
      <c r="C206" s="69"/>
      <c r="D206" s="69"/>
      <c r="E206" s="69"/>
      <c r="F206" s="69"/>
      <c r="AA206" s="1"/>
      <c r="AB206" s="1"/>
      <c r="AC206" s="67"/>
      <c r="AD206" s="68"/>
      <c r="AE206" s="67"/>
    </row>
    <row r="207" spans="1:31" ht="12" customHeight="1">
      <c r="A207" s="52" t="s">
        <v>152</v>
      </c>
      <c r="B207" s="50">
        <v>3260</v>
      </c>
      <c r="C207" s="48">
        <f>SUM(C201:C205)</f>
        <v>0</v>
      </c>
      <c r="D207" s="48">
        <f>SUM(D201:D205)</f>
        <v>0</v>
      </c>
      <c r="E207" s="48">
        <f>SUM(E201:E205)</f>
        <v>0</v>
      </c>
      <c r="F207" s="48">
        <f>SUM(F201:F205)</f>
        <v>0</v>
      </c>
      <c r="AA207" s="1"/>
      <c r="AB207" s="1"/>
      <c r="AC207" s="67"/>
      <c r="AD207" s="68"/>
      <c r="AE207" s="67"/>
    </row>
    <row r="208" spans="1:31" ht="12" customHeight="1">
      <c r="A208" s="72"/>
      <c r="B208" s="78"/>
      <c r="C208" s="41"/>
      <c r="D208" s="41"/>
      <c r="E208" s="41"/>
      <c r="F208" s="41"/>
      <c r="AA208" s="1"/>
      <c r="AB208" s="1"/>
      <c r="AC208" s="67"/>
      <c r="AD208" s="68"/>
      <c r="AE208" s="67"/>
    </row>
    <row r="209" spans="1:31" ht="18" customHeight="1">
      <c r="A209" s="39" t="s">
        <v>153</v>
      </c>
      <c r="B209" s="42">
        <v>3270</v>
      </c>
      <c r="C209" s="41"/>
      <c r="D209" s="41"/>
      <c r="E209" s="41"/>
      <c r="F209" s="41"/>
      <c r="AA209" s="1"/>
      <c r="AB209" s="1"/>
      <c r="AC209" s="67"/>
      <c r="AD209" s="68"/>
      <c r="AE209" s="67"/>
    </row>
    <row r="210" spans="1:31" ht="12" customHeight="1">
      <c r="A210" s="42" t="s">
        <v>147</v>
      </c>
      <c r="B210" s="42">
        <v>3280</v>
      </c>
      <c r="C210" s="76"/>
      <c r="D210" s="77"/>
      <c r="E210" s="77"/>
      <c r="F210" s="45">
        <f>SUM(C210:D210)-E210</f>
        <v>0</v>
      </c>
      <c r="AA210" s="1"/>
      <c r="AB210" s="1"/>
      <c r="AC210" s="67"/>
      <c r="AD210" s="68"/>
      <c r="AE210" s="67"/>
    </row>
    <row r="211" spans="1:31" ht="12" customHeight="1">
      <c r="A211" s="42" t="s">
        <v>148</v>
      </c>
      <c r="B211" s="42">
        <v>3290</v>
      </c>
      <c r="C211" s="46"/>
      <c r="D211" s="46"/>
      <c r="E211" s="46"/>
      <c r="F211" s="48">
        <f>SUM(C211:D211)-E211</f>
        <v>0</v>
      </c>
      <c r="AA211" s="1"/>
      <c r="AB211" s="1"/>
      <c r="AC211" s="67"/>
      <c r="AD211" s="68"/>
      <c r="AE211" s="67"/>
    </row>
    <row r="212" spans="1:31" ht="12" customHeight="1">
      <c r="A212" s="42" t="s">
        <v>149</v>
      </c>
      <c r="B212" s="42">
        <v>3300</v>
      </c>
      <c r="C212" s="46"/>
      <c r="D212" s="46"/>
      <c r="E212" s="46"/>
      <c r="F212" s="48">
        <f>SUM(C212:D212)-E212</f>
        <v>0</v>
      </c>
      <c r="AA212" s="1"/>
      <c r="AB212" s="1"/>
      <c r="AC212" s="67"/>
      <c r="AD212" s="68"/>
      <c r="AE212" s="67"/>
    </row>
    <row r="213" spans="1:31" ht="12" customHeight="1">
      <c r="A213" s="42" t="s">
        <v>150</v>
      </c>
      <c r="B213" s="42">
        <v>3310</v>
      </c>
      <c r="C213" s="46"/>
      <c r="D213" s="46"/>
      <c r="E213" s="46"/>
      <c r="F213" s="48">
        <f>SUM(C213:D213)-E213</f>
        <v>0</v>
      </c>
      <c r="AA213" s="1"/>
      <c r="AB213" s="1"/>
      <c r="AC213" s="67"/>
      <c r="AD213" s="68"/>
      <c r="AE213" s="67"/>
    </row>
    <row r="214" spans="1:31" ht="12" customHeight="1">
      <c r="A214" s="42" t="s">
        <v>151</v>
      </c>
      <c r="B214" s="42">
        <v>3320</v>
      </c>
      <c r="C214" s="46"/>
      <c r="D214" s="46"/>
      <c r="E214" s="46"/>
      <c r="F214" s="48">
        <f>SUM(C214:D214)-E214</f>
        <v>0</v>
      </c>
      <c r="AA214" s="1"/>
      <c r="AB214" s="1"/>
      <c r="AC214" s="67"/>
      <c r="AD214" s="68"/>
      <c r="AE214" s="67"/>
    </row>
    <row r="215" spans="1:31" ht="12" customHeight="1">
      <c r="A215" s="42"/>
      <c r="B215" s="42"/>
      <c r="C215" s="41"/>
      <c r="D215" s="41"/>
      <c r="E215" s="41"/>
      <c r="F215" s="41"/>
      <c r="AA215" s="1"/>
      <c r="AB215" s="1"/>
      <c r="AC215" s="67"/>
      <c r="AD215" s="68"/>
      <c r="AE215" s="67"/>
    </row>
    <row r="216" spans="1:31" ht="12" customHeight="1">
      <c r="A216" s="52" t="s">
        <v>154</v>
      </c>
      <c r="B216" s="50">
        <v>3330</v>
      </c>
      <c r="C216" s="45">
        <f>SUM(C210:C214)</f>
        <v>0</v>
      </c>
      <c r="D216" s="45">
        <f>SUM(D210:D214)</f>
        <v>0</v>
      </c>
      <c r="E216" s="45">
        <f>SUM(E210:E214)</f>
        <v>0</v>
      </c>
      <c r="F216" s="45">
        <f>SUM(F210:F214)</f>
        <v>0</v>
      </c>
      <c r="AA216" s="1"/>
      <c r="AB216" s="1"/>
      <c r="AC216" s="67"/>
      <c r="AD216" s="68"/>
      <c r="AE216" s="67"/>
    </row>
    <row r="217" spans="1:31" ht="12" customHeight="1">
      <c r="A217" s="42"/>
      <c r="B217" s="79"/>
      <c r="C217" s="41"/>
      <c r="D217" s="41"/>
      <c r="E217" s="41"/>
      <c r="F217" s="41"/>
      <c r="AA217" s="1"/>
      <c r="AB217" s="1"/>
      <c r="AC217" s="67"/>
      <c r="AD217" s="68"/>
      <c r="AE217" s="67"/>
    </row>
    <row r="218" spans="1:31" ht="18" customHeight="1">
      <c r="A218" s="52" t="s">
        <v>155</v>
      </c>
      <c r="B218" s="50">
        <v>3340</v>
      </c>
      <c r="C218" s="45">
        <f>(C207-C216)</f>
        <v>0</v>
      </c>
      <c r="D218" s="45">
        <f>(D207-D216)</f>
        <v>0</v>
      </c>
      <c r="E218" s="45">
        <f>(E207-E216)</f>
        <v>0</v>
      </c>
      <c r="F218" s="45">
        <f>(F207-F216)</f>
        <v>0</v>
      </c>
      <c r="AA218" s="1"/>
      <c r="AB218" s="1"/>
      <c r="AC218" s="67"/>
      <c r="AD218" s="68"/>
      <c r="AE218" s="67"/>
    </row>
    <row r="219" spans="1:31" ht="12" customHeight="1">
      <c r="A219" s="1" t="s">
        <v>0</v>
      </c>
      <c r="B219" s="1"/>
      <c r="C219" s="55"/>
      <c r="D219" s="55"/>
      <c r="E219" s="55"/>
      <c r="F219" s="55"/>
      <c r="AA219" s="1"/>
      <c r="AB219" s="1"/>
      <c r="AC219" s="67"/>
      <c r="AD219" s="68"/>
      <c r="AE219" s="67"/>
    </row>
    <row r="220" spans="1:31" ht="18" customHeight="1">
      <c r="A220" s="28" t="s">
        <v>9</v>
      </c>
      <c r="B220" s="1"/>
      <c r="C220" s="55"/>
      <c r="D220" s="55"/>
      <c r="E220" s="55"/>
      <c r="F220" s="55"/>
      <c r="AA220" s="1"/>
      <c r="AB220" s="1"/>
      <c r="AC220" s="67"/>
      <c r="AD220" s="68"/>
      <c r="AE220" s="67"/>
    </row>
    <row r="221" spans="1:31" ht="12" customHeight="1">
      <c r="A221" s="28" t="s">
        <v>156</v>
      </c>
      <c r="B221" s="1"/>
      <c r="C221" s="55"/>
      <c r="D221" s="55"/>
      <c r="F221" s="56" t="s">
        <v>157</v>
      </c>
      <c r="AA221" s="1"/>
      <c r="AB221" s="1"/>
      <c r="AC221" s="67"/>
      <c r="AD221" s="68"/>
      <c r="AE221" s="67"/>
    </row>
    <row r="222" spans="1:31" ht="12" customHeight="1">
      <c r="A222" s="1"/>
      <c r="B222" s="1"/>
      <c r="C222" s="55"/>
      <c r="D222" s="55"/>
      <c r="E222" s="55"/>
      <c r="F222" s="55"/>
      <c r="AA222" s="1"/>
      <c r="AB222" s="1"/>
      <c r="AC222" s="67"/>
      <c r="AD222" s="68"/>
      <c r="AE222" s="67"/>
    </row>
    <row r="223" spans="1:31" ht="12" customHeight="1">
      <c r="A223" s="42"/>
      <c r="B223" s="42"/>
      <c r="C223" s="65" t="s">
        <v>12</v>
      </c>
      <c r="D223" s="65" t="s">
        <v>13</v>
      </c>
      <c r="E223" s="65" t="s">
        <v>15</v>
      </c>
      <c r="F223" s="80"/>
      <c r="AA223" s="1"/>
      <c r="AB223" s="1"/>
      <c r="AC223" s="67"/>
      <c r="AD223" s="68"/>
      <c r="AE223" s="67"/>
    </row>
    <row r="224" spans="1:31" ht="12" customHeight="1">
      <c r="A224" s="42"/>
      <c r="B224" s="42"/>
      <c r="C224" s="38">
        <v>1</v>
      </c>
      <c r="D224" s="38">
        <v>2</v>
      </c>
      <c r="E224" s="38">
        <v>3</v>
      </c>
      <c r="F224" s="80"/>
      <c r="AA224" s="1"/>
      <c r="AB224" s="1"/>
      <c r="AC224" s="67"/>
      <c r="AD224" s="68"/>
      <c r="AE224" s="67"/>
    </row>
    <row r="225" spans="1:31" ht="12" customHeight="1">
      <c r="A225" s="39" t="s">
        <v>158</v>
      </c>
      <c r="B225" s="42">
        <v>3400</v>
      </c>
      <c r="C225" s="41"/>
      <c r="D225" s="41"/>
      <c r="E225" s="41"/>
      <c r="F225" s="55"/>
      <c r="AA225" s="1"/>
      <c r="AB225" s="1"/>
      <c r="AC225" s="67"/>
      <c r="AD225" s="68"/>
      <c r="AE225" s="67"/>
    </row>
    <row r="226" spans="1:31" ht="12" customHeight="1">
      <c r="A226" s="42" t="s">
        <v>159</v>
      </c>
      <c r="B226" s="42">
        <v>3410</v>
      </c>
      <c r="C226" s="44"/>
      <c r="D226" s="44"/>
      <c r="E226" s="45">
        <f>SUM(C226:D226)</f>
        <v>0</v>
      </c>
      <c r="F226" s="55"/>
      <c r="AA226" s="1"/>
      <c r="AB226" s="1"/>
      <c r="AC226" s="67"/>
      <c r="AD226" s="68"/>
      <c r="AE226" s="67"/>
    </row>
    <row r="227" spans="1:31" ht="12" customHeight="1">
      <c r="A227" s="42" t="s">
        <v>160</v>
      </c>
      <c r="B227" s="42">
        <v>3420</v>
      </c>
      <c r="C227" s="46"/>
      <c r="D227" s="46"/>
      <c r="E227" s="45">
        <f>SUM(C227:D227)</f>
        <v>0</v>
      </c>
      <c r="F227" s="55"/>
      <c r="AA227" s="1"/>
      <c r="AB227" s="1"/>
      <c r="AC227" s="67"/>
      <c r="AD227" s="68"/>
      <c r="AE227" s="67"/>
    </row>
    <row r="228" spans="1:31" ht="12" customHeight="1">
      <c r="A228" s="42" t="s">
        <v>161</v>
      </c>
      <c r="B228" s="42">
        <v>3430</v>
      </c>
      <c r="C228" s="46"/>
      <c r="D228" s="46"/>
      <c r="E228" s="45">
        <f>SUM(C228:D228)</f>
        <v>0</v>
      </c>
      <c r="F228" s="55"/>
      <c r="AA228" s="1"/>
      <c r="AB228" s="1"/>
      <c r="AC228" s="67"/>
      <c r="AD228" s="68"/>
      <c r="AE228" s="67"/>
    </row>
    <row r="229" spans="1:31" ht="12" customHeight="1">
      <c r="A229" s="42" t="s">
        <v>162</v>
      </c>
      <c r="B229" s="42">
        <v>3440</v>
      </c>
      <c r="C229" s="46"/>
      <c r="D229" s="46"/>
      <c r="E229" s="45">
        <f>SUM(C229:D229)</f>
        <v>0</v>
      </c>
      <c r="F229" s="55"/>
      <c r="AA229" s="1"/>
      <c r="AB229" s="1"/>
      <c r="AC229" s="67"/>
      <c r="AD229" s="68"/>
      <c r="AE229" s="67"/>
    </row>
    <row r="230" spans="1:31" ht="12" customHeight="1">
      <c r="A230" s="42"/>
      <c r="B230" s="42"/>
      <c r="C230" s="41"/>
      <c r="D230" s="41"/>
      <c r="E230" s="41"/>
      <c r="F230" s="55"/>
      <c r="AA230" s="1"/>
      <c r="AB230" s="1"/>
      <c r="AC230" s="67"/>
      <c r="AD230" s="68"/>
      <c r="AE230" s="67"/>
    </row>
    <row r="231" spans="1:31" ht="18" customHeight="1">
      <c r="A231" s="52" t="s">
        <v>163</v>
      </c>
      <c r="B231" s="50">
        <v>3450</v>
      </c>
      <c r="C231" s="45">
        <f>SUM(C226:C229)</f>
        <v>0</v>
      </c>
      <c r="D231" s="45">
        <f>SUM(D226:D229)</f>
        <v>0</v>
      </c>
      <c r="E231" s="45">
        <f>SUM(E226:E229)</f>
        <v>0</v>
      </c>
      <c r="F231" s="55"/>
      <c r="G231" s="7">
        <f>IF((SUM($D$279,$E$192)-$F$192)&lt;&gt;$D$231,"Prior Year's Line 3450 Column 2 plus Current Year's Line 3120 Column 1 less  Line 3120 Column 2 must equal Line 3450 Column 2","")</f>
      </c>
      <c r="AA231" s="1"/>
      <c r="AB231" s="1"/>
      <c r="AC231" s="67"/>
      <c r="AD231" s="68"/>
      <c r="AE231" s="67"/>
    </row>
    <row r="232" spans="1:31" ht="12" customHeight="1">
      <c r="A232" s="72"/>
      <c r="B232" s="78"/>
      <c r="C232" s="53"/>
      <c r="D232" s="53"/>
      <c r="E232" s="53"/>
      <c r="F232" s="55"/>
      <c r="AA232" s="1"/>
      <c r="AB232" s="1"/>
      <c r="AC232" s="67"/>
      <c r="AD232" s="68"/>
      <c r="AE232" s="67"/>
    </row>
    <row r="233" spans="1:31" ht="12" customHeight="1">
      <c r="A233" s="72"/>
      <c r="B233" s="78"/>
      <c r="C233" s="81"/>
      <c r="D233" s="81"/>
      <c r="E233" s="81"/>
      <c r="F233" s="55"/>
      <c r="AA233" s="1"/>
      <c r="AB233" s="1"/>
      <c r="AC233" s="67"/>
      <c r="AD233" s="68"/>
      <c r="AE233" s="67"/>
    </row>
    <row r="234" spans="1:31" ht="12" customHeight="1">
      <c r="A234" s="28" t="s">
        <v>164</v>
      </c>
      <c r="B234" s="42"/>
      <c r="C234" s="55"/>
      <c r="D234" s="55"/>
      <c r="F234" s="56" t="s">
        <v>165</v>
      </c>
      <c r="AA234" s="1"/>
      <c r="AB234" s="1"/>
      <c r="AC234" s="67"/>
      <c r="AD234" s="68"/>
      <c r="AE234" s="67"/>
    </row>
    <row r="235" spans="1:31" ht="12" customHeight="1">
      <c r="A235" s="42"/>
      <c r="B235" s="42"/>
      <c r="C235" s="82"/>
      <c r="D235" s="82"/>
      <c r="E235" s="82"/>
      <c r="F235" s="82"/>
      <c r="AA235" s="1"/>
      <c r="AB235" s="1"/>
      <c r="AC235" s="67"/>
      <c r="AD235" s="68"/>
      <c r="AE235" s="67"/>
    </row>
    <row r="236" spans="1:31" ht="12" customHeight="1">
      <c r="A236" s="42"/>
      <c r="B236" s="42"/>
      <c r="C236" s="65" t="s">
        <v>12</v>
      </c>
      <c r="D236" s="65" t="s">
        <v>13</v>
      </c>
      <c r="E236" s="65" t="s">
        <v>15</v>
      </c>
      <c r="F236" s="82"/>
      <c r="AA236" s="1"/>
      <c r="AB236" s="1"/>
      <c r="AC236" s="67"/>
      <c r="AD236" s="68"/>
      <c r="AE236" s="67"/>
    </row>
    <row r="237" spans="1:31" ht="12" customHeight="1">
      <c r="A237" s="42"/>
      <c r="B237" s="42"/>
      <c r="C237" s="83">
        <v>1</v>
      </c>
      <c r="D237" s="83">
        <v>2</v>
      </c>
      <c r="E237" s="83">
        <v>3</v>
      </c>
      <c r="F237" s="82"/>
      <c r="AA237" s="1"/>
      <c r="AB237" s="1"/>
      <c r="AC237" s="67"/>
      <c r="AD237" s="68"/>
      <c r="AE237" s="67"/>
    </row>
    <row r="238" spans="1:31" ht="12" customHeight="1">
      <c r="A238" s="42" t="s">
        <v>192</v>
      </c>
      <c r="B238" s="42">
        <v>3500</v>
      </c>
      <c r="C238" s="44"/>
      <c r="D238" s="44"/>
      <c r="E238" s="45">
        <f aca="true" t="shared" si="32" ref="E238:E249">SUM(C238:D238)</f>
        <v>0</v>
      </c>
      <c r="F238" s="82"/>
      <c r="AA238" s="1"/>
      <c r="AB238" s="1"/>
      <c r="AC238" s="67"/>
      <c r="AD238" s="68"/>
      <c r="AE238" s="67"/>
    </row>
    <row r="239" spans="1:31" ht="12" customHeight="1">
      <c r="A239" s="42" t="s">
        <v>166</v>
      </c>
      <c r="B239" s="42">
        <v>3510</v>
      </c>
      <c r="C239" s="44"/>
      <c r="D239" s="46"/>
      <c r="E239" s="45">
        <f t="shared" si="32"/>
        <v>0</v>
      </c>
      <c r="F239" s="82"/>
      <c r="AA239" s="1"/>
      <c r="AB239" s="1"/>
      <c r="AC239" s="67"/>
      <c r="AD239" s="68"/>
      <c r="AE239" s="67"/>
    </row>
    <row r="240" spans="1:31" ht="12" customHeight="1">
      <c r="A240" s="42" t="s">
        <v>167</v>
      </c>
      <c r="B240" s="42">
        <v>3520</v>
      </c>
      <c r="C240" s="44"/>
      <c r="D240" s="46"/>
      <c r="E240" s="45">
        <f t="shared" si="32"/>
        <v>0</v>
      </c>
      <c r="F240" s="82"/>
      <c r="AA240" s="1"/>
      <c r="AB240" s="1"/>
      <c r="AC240" s="67"/>
      <c r="AD240" s="68"/>
      <c r="AE240" s="67"/>
    </row>
    <row r="241" spans="1:31" ht="12" customHeight="1">
      <c r="A241" s="42" t="s">
        <v>168</v>
      </c>
      <c r="B241" s="42">
        <v>3530</v>
      </c>
      <c r="C241" s="44"/>
      <c r="D241" s="46"/>
      <c r="E241" s="45">
        <f t="shared" si="32"/>
        <v>0</v>
      </c>
      <c r="F241" s="82"/>
      <c r="AA241" s="1"/>
      <c r="AB241" s="1"/>
      <c r="AC241" s="67"/>
      <c r="AD241" s="68"/>
      <c r="AE241" s="67"/>
    </row>
    <row r="242" spans="1:31" ht="12" customHeight="1">
      <c r="A242" s="42" t="s">
        <v>169</v>
      </c>
      <c r="B242" s="42">
        <v>3540</v>
      </c>
      <c r="C242" s="44"/>
      <c r="D242" s="46"/>
      <c r="E242" s="45">
        <f t="shared" si="32"/>
        <v>0</v>
      </c>
      <c r="F242" s="82"/>
      <c r="AA242" s="1"/>
      <c r="AB242" s="1"/>
      <c r="AC242" s="67"/>
      <c r="AD242" s="68"/>
      <c r="AE242" s="67"/>
    </row>
    <row r="243" spans="1:31" ht="12" customHeight="1">
      <c r="A243" s="42" t="s">
        <v>170</v>
      </c>
      <c r="B243" s="42">
        <v>3550</v>
      </c>
      <c r="C243" s="44"/>
      <c r="D243" s="46"/>
      <c r="E243" s="45">
        <f t="shared" si="32"/>
        <v>0</v>
      </c>
      <c r="F243" s="82"/>
      <c r="AA243" s="1"/>
      <c r="AB243" s="1"/>
      <c r="AC243" s="67"/>
      <c r="AD243" s="68"/>
      <c r="AE243" s="67"/>
    </row>
    <row r="244" spans="1:31" ht="12" customHeight="1">
      <c r="A244" s="42" t="s">
        <v>171</v>
      </c>
      <c r="B244" s="42">
        <v>3560</v>
      </c>
      <c r="C244" s="44"/>
      <c r="D244" s="46"/>
      <c r="E244" s="45">
        <f t="shared" si="32"/>
        <v>0</v>
      </c>
      <c r="F244" s="82"/>
      <c r="AA244" s="1"/>
      <c r="AB244" s="1"/>
      <c r="AC244" s="67"/>
      <c r="AD244" s="68"/>
      <c r="AE244" s="67"/>
    </row>
    <row r="245" spans="1:31" ht="12" customHeight="1">
      <c r="A245" s="42" t="s">
        <v>172</v>
      </c>
      <c r="B245" s="42">
        <v>3570</v>
      </c>
      <c r="C245" s="44"/>
      <c r="D245" s="46"/>
      <c r="E245" s="45">
        <f t="shared" si="32"/>
        <v>0</v>
      </c>
      <c r="F245" s="82"/>
      <c r="AA245" s="1"/>
      <c r="AB245" s="1"/>
      <c r="AC245" s="67"/>
      <c r="AD245" s="68"/>
      <c r="AE245" s="67"/>
    </row>
    <row r="246" spans="1:31" ht="12" customHeight="1">
      <c r="A246" s="42" t="s">
        <v>173</v>
      </c>
      <c r="B246" s="42">
        <v>3580</v>
      </c>
      <c r="C246" s="44"/>
      <c r="D246" s="46"/>
      <c r="E246" s="45">
        <f t="shared" si="32"/>
        <v>0</v>
      </c>
      <c r="F246" s="82"/>
      <c r="AA246" s="1"/>
      <c r="AB246" s="1"/>
      <c r="AC246" s="67"/>
      <c r="AD246" s="68"/>
      <c r="AE246" s="67"/>
    </row>
    <row r="247" spans="1:31" ht="12" customHeight="1">
      <c r="A247" s="42" t="s">
        <v>174</v>
      </c>
      <c r="B247" s="42">
        <v>3590</v>
      </c>
      <c r="C247" s="44"/>
      <c r="D247" s="46"/>
      <c r="E247" s="45">
        <f t="shared" si="32"/>
        <v>0</v>
      </c>
      <c r="F247" s="82"/>
      <c r="AA247" s="1"/>
      <c r="AB247" s="1"/>
      <c r="AC247" s="67"/>
      <c r="AD247" s="68"/>
      <c r="AE247" s="67"/>
    </row>
    <row r="248" spans="1:31" ht="12" customHeight="1">
      <c r="A248" s="42" t="s">
        <v>175</v>
      </c>
      <c r="B248" s="42">
        <v>3600</v>
      </c>
      <c r="C248" s="44"/>
      <c r="D248" s="46"/>
      <c r="E248" s="45">
        <f t="shared" si="32"/>
        <v>0</v>
      </c>
      <c r="F248" s="82"/>
      <c r="AA248" s="1"/>
      <c r="AB248" s="1"/>
      <c r="AC248" s="67"/>
      <c r="AD248" s="68"/>
      <c r="AE248" s="67"/>
    </row>
    <row r="249" spans="1:31" ht="12" customHeight="1">
      <c r="A249" s="42" t="s">
        <v>176</v>
      </c>
      <c r="B249" s="42">
        <v>3610</v>
      </c>
      <c r="C249" s="46"/>
      <c r="D249" s="46"/>
      <c r="E249" s="45">
        <f t="shared" si="32"/>
        <v>0</v>
      </c>
      <c r="F249" s="82"/>
      <c r="AA249" s="1"/>
      <c r="AB249" s="1"/>
      <c r="AC249" s="67"/>
      <c r="AD249" s="68"/>
      <c r="AE249" s="67"/>
    </row>
    <row r="250" spans="1:31" ht="12" customHeight="1">
      <c r="A250" s="42"/>
      <c r="B250" s="42"/>
      <c r="C250" s="41"/>
      <c r="D250" s="41"/>
      <c r="E250" s="41"/>
      <c r="F250" s="82"/>
      <c r="AA250" s="1"/>
      <c r="AB250" s="1"/>
      <c r="AC250" s="67"/>
      <c r="AD250" s="68"/>
      <c r="AE250" s="67"/>
    </row>
    <row r="251" spans="1:31" ht="12" customHeight="1">
      <c r="A251" s="52" t="s">
        <v>163</v>
      </c>
      <c r="B251" s="50">
        <v>3620</v>
      </c>
      <c r="C251" s="45">
        <f>SUM(C238:C249)</f>
        <v>0</v>
      </c>
      <c r="D251" s="45">
        <f>SUM(D238:D249)</f>
        <v>0</v>
      </c>
      <c r="E251" s="45">
        <f>SUM(E238:E249)</f>
        <v>0</v>
      </c>
      <c r="G251" s="7">
        <f>IF($C$251&lt;&gt;$C$231,"Line 3620 Column 1 must equal Line 3450 Column 1","")</f>
      </c>
      <c r="AA251" s="1"/>
      <c r="AB251" s="1"/>
      <c r="AC251" s="67"/>
      <c r="AD251" s="68"/>
      <c r="AE251" s="67"/>
    </row>
    <row r="252" spans="1:31" ht="12" customHeight="1">
      <c r="A252" s="72"/>
      <c r="B252" s="1"/>
      <c r="C252" s="81"/>
      <c r="D252" s="81"/>
      <c r="E252" s="81"/>
      <c r="G252" s="7">
        <f>IF($D$251&lt;&gt;$D$231,"Line 3620 Column 2 must equal Line 3450 Column 2","")</f>
      </c>
      <c r="AA252" s="1"/>
      <c r="AB252" s="1"/>
      <c r="AC252" s="67"/>
      <c r="AD252" s="68"/>
      <c r="AE252" s="67"/>
    </row>
    <row r="253" spans="1:31" ht="12" customHeight="1">
      <c r="A253" s="28" t="s">
        <v>177</v>
      </c>
      <c r="B253" s="1"/>
      <c r="C253" s="1"/>
      <c r="D253" s="1"/>
      <c r="F253" s="36" t="s">
        <v>178</v>
      </c>
      <c r="AA253" s="1"/>
      <c r="AB253" s="1"/>
      <c r="AC253" s="67"/>
      <c r="AD253" s="68"/>
      <c r="AE253" s="67"/>
    </row>
    <row r="254" spans="1:31" ht="12" customHeight="1">
      <c r="A254" s="42"/>
      <c r="B254" s="42"/>
      <c r="C254" s="42"/>
      <c r="D254" s="42"/>
      <c r="E254" s="42"/>
      <c r="F254" s="42"/>
      <c r="AA254" s="1"/>
      <c r="AB254" s="1"/>
      <c r="AC254" s="67"/>
      <c r="AD254" s="68"/>
      <c r="AE254" s="67"/>
    </row>
    <row r="255" spans="1:31" ht="12" customHeight="1">
      <c r="A255" s="42"/>
      <c r="B255" s="42"/>
      <c r="C255" s="37" t="s">
        <v>12</v>
      </c>
      <c r="D255" s="37" t="s">
        <v>13</v>
      </c>
      <c r="E255" s="37" t="s">
        <v>15</v>
      </c>
      <c r="F255" s="42"/>
      <c r="AA255" s="1"/>
      <c r="AB255" s="1"/>
      <c r="AC255" s="67"/>
      <c r="AD255" s="68"/>
      <c r="AE255" s="67"/>
    </row>
    <row r="256" spans="1:31" ht="12" customHeight="1">
      <c r="A256" s="42"/>
      <c r="B256" s="42"/>
      <c r="C256" s="38">
        <v>1</v>
      </c>
      <c r="D256" s="38">
        <v>2</v>
      </c>
      <c r="E256" s="38">
        <v>3</v>
      </c>
      <c r="F256" s="42"/>
      <c r="AA256" s="1"/>
      <c r="AB256" s="1"/>
      <c r="AC256" s="67"/>
      <c r="AD256" s="68"/>
      <c r="AE256" s="67"/>
    </row>
    <row r="257" spans="1:31" ht="12" customHeight="1">
      <c r="A257" s="39" t="s">
        <v>179</v>
      </c>
      <c r="B257" s="42">
        <v>3700</v>
      </c>
      <c r="C257" s="41"/>
      <c r="D257" s="41"/>
      <c r="E257" s="41"/>
      <c r="F257" s="42"/>
      <c r="AA257" s="1"/>
      <c r="AB257" s="1"/>
      <c r="AC257" s="67"/>
      <c r="AD257" s="68"/>
      <c r="AE257" s="67"/>
    </row>
    <row r="258" spans="1:31" ht="12" customHeight="1">
      <c r="A258" s="42" t="s">
        <v>180</v>
      </c>
      <c r="B258" s="42">
        <v>3710</v>
      </c>
      <c r="C258" s="44"/>
      <c r="D258" s="44"/>
      <c r="E258" s="45">
        <f aca="true" t="shared" si="33" ref="E258:E263">SUM(C258:D258)</f>
        <v>0</v>
      </c>
      <c r="F258" s="42"/>
      <c r="AA258" s="1"/>
      <c r="AB258" s="1"/>
      <c r="AC258" s="67"/>
      <c r="AD258" s="68"/>
      <c r="AE258" s="67"/>
    </row>
    <row r="259" spans="1:31" ht="12" customHeight="1">
      <c r="A259" s="42" t="s">
        <v>181</v>
      </c>
      <c r="B259" s="42">
        <v>3720</v>
      </c>
      <c r="C259" s="46"/>
      <c r="D259" s="46"/>
      <c r="E259" s="45">
        <f t="shared" si="33"/>
        <v>0</v>
      </c>
      <c r="F259" s="42"/>
      <c r="AA259" s="1"/>
      <c r="AB259" s="1"/>
      <c r="AC259" s="67"/>
      <c r="AD259" s="68"/>
      <c r="AE259" s="67"/>
    </row>
    <row r="260" spans="1:31" ht="12" customHeight="1">
      <c r="A260" s="42" t="s">
        <v>182</v>
      </c>
      <c r="B260" s="42">
        <v>3730</v>
      </c>
      <c r="C260" s="46"/>
      <c r="D260" s="46"/>
      <c r="E260" s="45">
        <f t="shared" si="33"/>
        <v>0</v>
      </c>
      <c r="F260" s="42"/>
      <c r="AA260" s="1"/>
      <c r="AB260" s="1"/>
      <c r="AC260" s="67"/>
      <c r="AD260" s="68"/>
      <c r="AE260" s="67"/>
    </row>
    <row r="261" spans="1:31" ht="12" customHeight="1">
      <c r="A261" s="42" t="s">
        <v>183</v>
      </c>
      <c r="B261" s="42">
        <v>3740</v>
      </c>
      <c r="C261" s="46"/>
      <c r="D261" s="46"/>
      <c r="E261" s="45">
        <f t="shared" si="33"/>
        <v>0</v>
      </c>
      <c r="F261" s="42"/>
      <c r="AA261" s="1"/>
      <c r="AB261" s="1"/>
      <c r="AC261" s="67"/>
      <c r="AD261" s="68"/>
      <c r="AE261" s="67"/>
    </row>
    <row r="262" spans="1:31" ht="12" customHeight="1">
      <c r="A262" s="42" t="s">
        <v>184</v>
      </c>
      <c r="B262" s="42">
        <v>3750</v>
      </c>
      <c r="C262" s="46"/>
      <c r="D262" s="46"/>
      <c r="E262" s="45">
        <f t="shared" si="33"/>
        <v>0</v>
      </c>
      <c r="F262" s="42"/>
      <c r="AA262" s="1"/>
      <c r="AB262" s="1"/>
      <c r="AC262" s="67"/>
      <c r="AD262" s="68"/>
      <c r="AE262" s="67"/>
    </row>
    <row r="263" spans="1:31" ht="12" customHeight="1">
      <c r="A263" s="42" t="s">
        <v>185</v>
      </c>
      <c r="B263" s="42">
        <v>3760</v>
      </c>
      <c r="C263" s="46"/>
      <c r="D263" s="46"/>
      <c r="E263" s="45">
        <f t="shared" si="33"/>
        <v>0</v>
      </c>
      <c r="F263" s="42"/>
      <c r="AA263" s="1"/>
      <c r="AB263" s="1"/>
      <c r="AC263" s="67"/>
      <c r="AD263" s="68"/>
      <c r="AE263" s="67"/>
    </row>
    <row r="264" spans="1:31" ht="12" customHeight="1">
      <c r="A264" s="42"/>
      <c r="B264" s="42"/>
      <c r="C264" s="41"/>
      <c r="D264" s="41"/>
      <c r="E264" s="41"/>
      <c r="F264" s="42"/>
      <c r="AA264" s="1"/>
      <c r="AB264" s="1"/>
      <c r="AC264" s="67"/>
      <c r="AD264" s="68"/>
      <c r="AE264" s="67"/>
    </row>
    <row r="265" spans="1:31" ht="12" customHeight="1">
      <c r="A265" s="52" t="s">
        <v>186</v>
      </c>
      <c r="B265" s="50">
        <v>3770</v>
      </c>
      <c r="C265" s="45">
        <f>SUM(C258:C263)</f>
        <v>0</v>
      </c>
      <c r="D265" s="45">
        <f>SUM(D258:D263)</f>
        <v>0</v>
      </c>
      <c r="E265" s="45">
        <f>SUM(E258:E263)</f>
        <v>0</v>
      </c>
      <c r="G265" s="7">
        <f>IF($C$265&lt;&gt;$C$231,"Line 3770 Column 1 must equal Line 3450 Column 1","")</f>
      </c>
      <c r="AA265" s="1"/>
      <c r="AB265" s="1"/>
      <c r="AC265" s="67"/>
      <c r="AD265" s="68"/>
      <c r="AE265" s="67"/>
    </row>
    <row r="266" spans="1:31" ht="12" customHeight="1">
      <c r="A266" s="42"/>
      <c r="B266" s="42"/>
      <c r="C266" s="41"/>
      <c r="D266" s="41"/>
      <c r="E266" s="41"/>
      <c r="G266" s="7">
        <f>IF($D$265&lt;&gt;$D$231,"Line 3770 Column 2 must equal Line 3450 Column 2","")</f>
      </c>
      <c r="AA266" s="1"/>
      <c r="AB266" s="1"/>
      <c r="AC266" s="67"/>
      <c r="AD266" s="68"/>
      <c r="AE266" s="67"/>
    </row>
    <row r="267" spans="1:31" ht="12" customHeight="1">
      <c r="A267" s="39" t="s">
        <v>187</v>
      </c>
      <c r="B267" s="42">
        <v>3780</v>
      </c>
      <c r="C267" s="41"/>
      <c r="D267" s="41"/>
      <c r="E267" s="41"/>
      <c r="F267" s="42"/>
      <c r="AA267" s="1"/>
      <c r="AB267" s="1"/>
      <c r="AC267" s="67"/>
      <c r="AD267" s="68"/>
      <c r="AE267" s="67"/>
    </row>
    <row r="268" spans="1:31" ht="12" customHeight="1">
      <c r="A268" s="42" t="s">
        <v>180</v>
      </c>
      <c r="B268" s="42">
        <v>3790</v>
      </c>
      <c r="C268" s="44"/>
      <c r="D268" s="44"/>
      <c r="E268" s="45">
        <f aca="true" t="shared" si="34" ref="E268:E273">SUM(C268:D268)</f>
        <v>0</v>
      </c>
      <c r="F268" s="42"/>
      <c r="AA268" s="1"/>
      <c r="AB268" s="1"/>
      <c r="AC268" s="67"/>
      <c r="AD268" s="68"/>
      <c r="AE268" s="67"/>
    </row>
    <row r="269" spans="1:31" ht="12" customHeight="1">
      <c r="A269" s="42" t="s">
        <v>181</v>
      </c>
      <c r="B269" s="42">
        <v>3800</v>
      </c>
      <c r="C269" s="46"/>
      <c r="D269" s="46"/>
      <c r="E269" s="45">
        <f t="shared" si="34"/>
        <v>0</v>
      </c>
      <c r="F269" s="42"/>
      <c r="AA269" s="1"/>
      <c r="AB269" s="1"/>
      <c r="AC269" s="67"/>
      <c r="AD269" s="68"/>
      <c r="AE269" s="67"/>
    </row>
    <row r="270" spans="1:31" ht="12" customHeight="1">
      <c r="A270" s="42" t="s">
        <v>182</v>
      </c>
      <c r="B270" s="42">
        <v>3810</v>
      </c>
      <c r="C270" s="46"/>
      <c r="D270" s="46"/>
      <c r="E270" s="45">
        <f t="shared" si="34"/>
        <v>0</v>
      </c>
      <c r="F270" s="42"/>
      <c r="AA270" s="1"/>
      <c r="AB270" s="1"/>
      <c r="AC270" s="67"/>
      <c r="AD270" s="68"/>
      <c r="AE270" s="67"/>
    </row>
    <row r="271" spans="1:31" ht="12" customHeight="1">
      <c r="A271" s="42" t="s">
        <v>183</v>
      </c>
      <c r="B271" s="42">
        <v>3820</v>
      </c>
      <c r="C271" s="46"/>
      <c r="D271" s="46"/>
      <c r="E271" s="45">
        <f t="shared" si="34"/>
        <v>0</v>
      </c>
      <c r="F271" s="42"/>
      <c r="AA271" s="1"/>
      <c r="AB271" s="1"/>
      <c r="AC271" s="67"/>
      <c r="AD271" s="68"/>
      <c r="AE271" s="67"/>
    </row>
    <row r="272" spans="1:31" ht="12" customHeight="1">
      <c r="A272" s="42" t="s">
        <v>184</v>
      </c>
      <c r="B272" s="42">
        <v>3830</v>
      </c>
      <c r="C272" s="46"/>
      <c r="D272" s="46"/>
      <c r="E272" s="45">
        <f t="shared" si="34"/>
        <v>0</v>
      </c>
      <c r="F272" s="42"/>
      <c r="AA272" s="1"/>
      <c r="AB272" s="1"/>
      <c r="AC272" s="67"/>
      <c r="AD272" s="68"/>
      <c r="AE272" s="67"/>
    </row>
    <row r="273" spans="1:31" ht="12" customHeight="1">
      <c r="A273" s="42" t="s">
        <v>185</v>
      </c>
      <c r="B273" s="42">
        <v>3840</v>
      </c>
      <c r="C273" s="46"/>
      <c r="D273" s="46"/>
      <c r="E273" s="45">
        <f t="shared" si="34"/>
        <v>0</v>
      </c>
      <c r="F273" s="42"/>
      <c r="AA273" s="1"/>
      <c r="AB273" s="1"/>
      <c r="AC273" s="67"/>
      <c r="AD273" s="68"/>
      <c r="AE273" s="67"/>
    </row>
    <row r="274" spans="1:31" ht="12" customHeight="1">
      <c r="A274" s="42"/>
      <c r="B274" s="42"/>
      <c r="C274" s="41"/>
      <c r="D274" s="41"/>
      <c r="E274" s="41"/>
      <c r="F274" s="42"/>
      <c r="AA274" s="1"/>
      <c r="AB274" s="1"/>
      <c r="AC274" s="67"/>
      <c r="AD274" s="68"/>
      <c r="AE274" s="67"/>
    </row>
    <row r="275" spans="1:31" ht="12" customHeight="1">
      <c r="A275" s="52" t="s">
        <v>188</v>
      </c>
      <c r="B275" s="50">
        <v>3850</v>
      </c>
      <c r="C275" s="45">
        <f>SUM(C268:C273)</f>
        <v>0</v>
      </c>
      <c r="D275" s="45">
        <f>SUM(D268:D273)</f>
        <v>0</v>
      </c>
      <c r="E275" s="45">
        <f>SUM(E268:E273)</f>
        <v>0</v>
      </c>
      <c r="F275" s="42"/>
      <c r="AA275" s="1"/>
      <c r="AB275" s="1"/>
      <c r="AC275" s="67"/>
      <c r="AD275" s="68"/>
      <c r="AE275" s="67"/>
    </row>
    <row r="276" spans="1:31" ht="12" customHeight="1">
      <c r="A276" s="72"/>
      <c r="B276" s="78"/>
      <c r="C276" s="84"/>
      <c r="D276" s="84"/>
      <c r="E276" s="84"/>
      <c r="F276" s="84"/>
      <c r="AA276" s="1"/>
      <c r="AB276" s="1"/>
      <c r="AC276" s="67"/>
      <c r="AD276" s="68"/>
      <c r="AE276" s="67"/>
    </row>
    <row r="277" spans="1:31" ht="12" customHeight="1">
      <c r="A277" s="85"/>
      <c r="B277" s="78"/>
      <c r="C277" s="84"/>
      <c r="D277" s="84"/>
      <c r="E277" s="84"/>
      <c r="F277" s="84"/>
      <c r="AA277" s="1"/>
      <c r="AB277" s="1"/>
      <c r="AC277" s="67"/>
      <c r="AD277" s="68"/>
      <c r="AE277" s="67"/>
    </row>
    <row r="278" spans="1:31" ht="12" customHeight="1">
      <c r="A278" s="85"/>
      <c r="B278" s="78"/>
      <c r="C278" s="84"/>
      <c r="D278" s="84"/>
      <c r="E278" s="84"/>
      <c r="F278" s="84"/>
      <c r="AA278" s="1"/>
      <c r="AB278" s="1"/>
      <c r="AC278" s="67"/>
      <c r="AD278" s="68"/>
      <c r="AE278" s="67"/>
    </row>
    <row r="279" spans="1:35" ht="14.25" customHeight="1">
      <c r="A279" s="7" t="s">
        <v>190</v>
      </c>
      <c r="B279" s="78"/>
      <c r="C279" s="84"/>
      <c r="D279" s="95"/>
      <c r="E279" s="84"/>
      <c r="F279" s="84"/>
      <c r="G279" s="7">
        <f>IF((SUM($D$279,$E$192)-$F$192)&lt;&gt;$D$231,"Prior Year's Line 3450 Column 2 plus Current Year's Line 3120 Column 1 less  Line 3120 Column 2 must equal Line 3450 Column 2","")</f>
      </c>
      <c r="AA279" s="1"/>
      <c r="AB279" s="1"/>
      <c r="AC279" s="67"/>
      <c r="AD279" s="68"/>
      <c r="AE279" s="67"/>
      <c r="AF279" s="1"/>
      <c r="AG279" s="1"/>
      <c r="AH279" s="1"/>
      <c r="AI279" s="1"/>
    </row>
    <row r="280" spans="1:35" ht="14.25" customHeight="1">
      <c r="A280" s="85" t="s">
        <v>189</v>
      </c>
      <c r="B280" s="78"/>
      <c r="C280" s="84"/>
      <c r="D280" s="23"/>
      <c r="E280" s="84"/>
      <c r="F280" s="84"/>
      <c r="AA280" s="1"/>
      <c r="AB280" s="1"/>
      <c r="AC280" s="67"/>
      <c r="AD280" s="68"/>
      <c r="AE280" s="67"/>
      <c r="AF280" s="1"/>
      <c r="AG280" s="1"/>
      <c r="AH280" s="1"/>
      <c r="AI280" s="1"/>
    </row>
    <row r="281" spans="27:31" ht="12" customHeight="1">
      <c r="AA281" s="1"/>
      <c r="AB281" s="1"/>
      <c r="AC281" s="67"/>
      <c r="AD281" s="68"/>
      <c r="AE281" s="67"/>
    </row>
    <row r="282" spans="1:31" ht="12.75" customHeight="1">
      <c r="A282" s="1">
        <f>IF($C$58&gt;0,"Line 0060 Column 1 must be a negative value","")</f>
      </c>
      <c r="AA282" s="1"/>
      <c r="AB282" s="1"/>
      <c r="AC282" s="67"/>
      <c r="AD282" s="68"/>
      <c r="AE282" s="67"/>
    </row>
    <row r="283" spans="1:31" ht="12" customHeight="1">
      <c r="A283" s="1">
        <f>IF($D$58&gt;0,"Line 0060 Column 2 must be a negative value","")</f>
      </c>
      <c r="AA283" s="1"/>
      <c r="AB283" s="1"/>
      <c r="AC283" s="67"/>
      <c r="AD283" s="68"/>
      <c r="AE283" s="67"/>
    </row>
    <row r="284" spans="1:31" ht="12" customHeight="1">
      <c r="A284" s="1">
        <f>IF($E$58&gt;0,"Line 0060 Column 3 must be a negative value","")</f>
      </c>
      <c r="AA284" s="1"/>
      <c r="AB284" s="1"/>
      <c r="AC284" s="67"/>
      <c r="AD284" s="68"/>
      <c r="AE284" s="67"/>
    </row>
    <row r="285" spans="1:31" ht="12" customHeight="1">
      <c r="A285" s="7">
        <f>IF($F$62&lt;&gt;0,"Please ensure that Line 0100 Column 4 equals the sum of all Line 0320 Column 4 amounts for all excluded functions","")</f>
      </c>
      <c r="AA285" s="1"/>
      <c r="AB285" s="1"/>
      <c r="AC285" s="67"/>
      <c r="AD285" s="68"/>
      <c r="AE285" s="67"/>
    </row>
    <row r="286" spans="1:31" ht="12" customHeight="1">
      <c r="A286" s="7">
        <f>IF($F$86&lt;&gt;0,"Please ensure that Line 0320 Column 4 equals the sum of all Line 0100 Column 4 amounts for all excluded functions","")</f>
      </c>
      <c r="AA286" s="1"/>
      <c r="AB286" s="1"/>
      <c r="AC286" s="67"/>
      <c r="AD286" s="68"/>
      <c r="AE286" s="67"/>
    </row>
    <row r="287" spans="1:31" ht="12" customHeight="1">
      <c r="A287" s="7">
        <f>IF(($C$63+$D$63+$E$63-$C$87-$D$87-$E$87)&lt;&gt;0,"Total of Lines  0110 and 0330 should balance to zero","")</f>
      </c>
      <c r="AA287" s="1"/>
      <c r="AB287" s="1"/>
      <c r="AC287" s="67"/>
      <c r="AD287" s="68"/>
      <c r="AE287" s="67"/>
    </row>
    <row r="288" spans="1:31" ht="18" customHeight="1">
      <c r="A288" s="7">
        <f>IF($C$89&lt;&gt;$C$231,"Line 0350 Column 1 must equal Line 3450 Column 1","")</f>
      </c>
      <c r="AA288" s="1"/>
      <c r="AB288" s="1"/>
      <c r="AC288" s="67"/>
      <c r="AD288" s="68"/>
      <c r="AE288" s="67"/>
    </row>
    <row r="289" spans="1:31" ht="12" customHeight="1">
      <c r="A289" s="7">
        <f>IF($D$89&lt;&gt;$D$231,"Line 0350 Column 2 must equal Line 3450 Column 2","")</f>
      </c>
      <c r="AA289" s="1"/>
      <c r="AB289" s="1"/>
      <c r="AC289" s="67"/>
      <c r="AD289" s="68"/>
      <c r="AE289" s="67"/>
    </row>
    <row r="290" spans="1:31" ht="12" customHeight="1">
      <c r="A290" s="7">
        <f>IF(($C$96+$C$97)&lt;&gt;$C$98,"Line 0405 plus line 0406 Column 1 must equal Line 0410 Column 1","")</f>
      </c>
      <c r="AA290" s="1"/>
      <c r="AB290" s="1"/>
      <c r="AC290" s="67"/>
      <c r="AD290" s="68"/>
      <c r="AE290" s="67"/>
    </row>
    <row r="291" spans="1:31" ht="12" customHeight="1">
      <c r="A291" s="7">
        <f>IF(($D$96+$D$97)&lt;&gt;$D$98,"Line 0405 plus line 0406 Column 2 must equal Line 0410 Column 2","")</f>
      </c>
      <c r="AA291" s="1"/>
      <c r="AB291" s="1"/>
      <c r="AC291" s="67"/>
      <c r="AD291" s="68"/>
      <c r="AE291" s="67"/>
    </row>
    <row r="292" spans="1:31" ht="12" customHeight="1">
      <c r="A292" s="7">
        <f>IF(($E$96+$E$97)&lt;&gt;$E$98,"Line 0405 plus line 0406 Column 3 must equal Line 0410 Column 3","")</f>
      </c>
      <c r="AA292" s="1"/>
      <c r="AB292" s="1"/>
      <c r="AC292" s="67"/>
      <c r="AD292" s="68"/>
      <c r="AE292" s="67"/>
    </row>
    <row r="293" spans="1:31" ht="12" customHeight="1">
      <c r="A293" s="7">
        <f>IF($C$103&lt;&gt;$C$78,"Line 0420 Column 1 must equal Line 0250 Column 1","")</f>
      </c>
      <c r="AA293" s="1"/>
      <c r="AB293" s="1"/>
      <c r="AC293" s="67"/>
      <c r="AD293" s="68"/>
      <c r="AE293" s="67"/>
    </row>
    <row r="294" spans="1:31" ht="12" customHeight="1">
      <c r="A294" s="7">
        <f>IF($D$103&lt;&gt;$D$78,"Line 0420 Column 2 must equal Line 0250 Column 2","")</f>
      </c>
      <c r="AA294" s="1"/>
      <c r="AB294" s="1"/>
      <c r="AC294" s="67"/>
      <c r="AD294" s="68"/>
      <c r="AE294" s="67"/>
    </row>
    <row r="295" spans="1:31" ht="12" customHeight="1">
      <c r="A295" s="7">
        <f>IF($E$103&lt;&gt;$E$78,"Line 0420 Column 3 must equal Line 0250 Column 3","")</f>
      </c>
      <c r="AA295" s="1"/>
      <c r="AB295" s="1"/>
      <c r="AC295" s="67"/>
      <c r="AD295" s="68"/>
      <c r="AE295" s="67"/>
    </row>
    <row r="296" spans="1:31" ht="12" customHeight="1">
      <c r="A296" s="7">
        <f>IF($F$104&lt;&gt;$F$79,"Line 0430 Column 4 must equal Line 0260 Column 4","")</f>
      </c>
      <c r="AA296" s="1"/>
      <c r="AB296" s="1"/>
      <c r="AC296" s="67"/>
      <c r="AD296" s="68"/>
      <c r="AE296" s="67"/>
    </row>
    <row r="297" spans="1:31" ht="12" customHeight="1">
      <c r="A297" s="7">
        <f>IF(($C$111+$D$111+$E$111)&lt;&gt;0,"Line 0510 must balance to zero","")</f>
      </c>
      <c r="AA297" s="1"/>
      <c r="AB297" s="1"/>
      <c r="AC297" s="67"/>
      <c r="AD297" s="68"/>
      <c r="AE297" s="67"/>
    </row>
    <row r="298" spans="1:31" ht="12" customHeight="1">
      <c r="A298" s="7">
        <f>IF($F$112&lt;&gt;0,"Please ensure that the total of all Line 0520's for all general and excluded function's balance to zero","")</f>
      </c>
      <c r="AA298" s="1"/>
      <c r="AB298" s="1"/>
      <c r="AC298" s="67"/>
      <c r="AD298" s="68"/>
      <c r="AE298" s="67"/>
    </row>
    <row r="299" spans="1:31" ht="12" customHeight="1">
      <c r="A299" s="7">
        <f>IF(($C$113+$D$113)&lt;&gt;0,"Line 0530 must balance to zero","")</f>
      </c>
      <c r="AA299" s="1"/>
      <c r="AB299" s="1"/>
      <c r="AC299" s="67"/>
      <c r="AD299" s="68"/>
      <c r="AE299" s="67"/>
    </row>
    <row r="300" spans="1:31" ht="12" customHeight="1">
      <c r="A300" s="7">
        <f>IF(($C$114+$D$114)&lt;&gt;0,"Line 0540 must balance to zero","")</f>
      </c>
      <c r="AA300" s="1"/>
      <c r="AB300" s="1"/>
      <c r="AC300" s="67"/>
      <c r="AD300" s="68"/>
      <c r="AE300" s="67"/>
    </row>
    <row r="301" spans="1:31" ht="12" customHeight="1">
      <c r="A301" s="7">
        <f>IF(($C$116+$D$116+$E$116)&lt;&gt;0,"Line 0560 must balance to zero","")</f>
      </c>
      <c r="AA301" s="1"/>
      <c r="AB301" s="1"/>
      <c r="AC301" s="67"/>
      <c r="AD301" s="68"/>
      <c r="AE301" s="67"/>
    </row>
    <row r="302" spans="1:31" ht="12" customHeight="1">
      <c r="A302" s="7">
        <f>IF($C$251&lt;&gt;$C$231,"Line 3620 Column 1 must equal Line 3450 Column 1","")</f>
      </c>
      <c r="AA302" s="1"/>
      <c r="AB302" s="1"/>
      <c r="AC302" s="67"/>
      <c r="AD302" s="68"/>
      <c r="AE302" s="67"/>
    </row>
    <row r="303" spans="1:31" ht="12" customHeight="1">
      <c r="A303" s="7">
        <f>IF($D$251&lt;&gt;$D$231,"Line 3620 Column 2 must equal Line 3450 Column 2","")</f>
      </c>
      <c r="AA303" s="1"/>
      <c r="AB303" s="1"/>
      <c r="AC303" s="67"/>
      <c r="AD303" s="68"/>
      <c r="AE303" s="67"/>
    </row>
    <row r="304" spans="1:31" ht="12" customHeight="1">
      <c r="A304" s="7">
        <f>IF($C$265&lt;&gt;$C$231,"Line 3770 Column 1 must equal Line 3450 Column 1","")</f>
      </c>
      <c r="AA304" s="1"/>
      <c r="AB304" s="1"/>
      <c r="AC304" s="67"/>
      <c r="AD304" s="68"/>
      <c r="AE304" s="67"/>
    </row>
    <row r="305" spans="1:31" ht="12" customHeight="1">
      <c r="A305" s="7">
        <f>IF($D$265&lt;&gt;$D$231,"Line 3770 Column 2 must equal Line 3450 Column 2","")</f>
      </c>
      <c r="AA305" s="1"/>
      <c r="AB305" s="1"/>
      <c r="AC305" s="67"/>
      <c r="AD305" s="68"/>
      <c r="AE305" s="67"/>
    </row>
    <row r="306" spans="1:35" ht="12" customHeight="1">
      <c r="A306" s="7">
        <f>IF((SUM($D$279,$E$192)-$F$192)&lt;&gt;$D$231,"Prior Year's Line 3450 Column 2 plus Current Year's Line 3120 Column 1 less  Line 3120 Column 2 must equal Line 3450 Column 2","")</f>
      </c>
      <c r="AA306" s="1"/>
      <c r="AB306" s="1"/>
      <c r="AC306" s="67"/>
      <c r="AD306" s="68"/>
      <c r="AF306" s="1"/>
      <c r="AG306" s="1"/>
      <c r="AH306" s="1"/>
      <c r="AI306" s="1"/>
    </row>
    <row r="307" spans="27:31" ht="12" customHeight="1">
      <c r="AA307" s="1"/>
      <c r="AB307" s="1"/>
      <c r="AC307" s="67"/>
      <c r="AD307" s="68"/>
      <c r="AE307" s="67"/>
    </row>
    <row r="308" spans="27:31" ht="12" customHeight="1">
      <c r="AA308" s="1"/>
      <c r="AB308" s="1"/>
      <c r="AC308" s="67"/>
      <c r="AD308" s="68"/>
      <c r="AE308" s="67"/>
    </row>
    <row r="309" spans="27:31" ht="12" customHeight="1">
      <c r="AA309" s="1"/>
      <c r="AB309" s="1"/>
      <c r="AC309" s="67"/>
      <c r="AD309" s="68"/>
      <c r="AE309" s="67"/>
    </row>
    <row r="310" spans="27:31" ht="12" customHeight="1">
      <c r="AA310" s="1"/>
      <c r="AB310" s="1"/>
      <c r="AC310" s="67"/>
      <c r="AD310" s="68"/>
      <c r="AE310" s="67"/>
    </row>
    <row r="311" spans="27:31" ht="12" customHeight="1">
      <c r="AA311" s="1"/>
      <c r="AB311" s="1"/>
      <c r="AC311" s="67"/>
      <c r="AD311" s="68"/>
      <c r="AE311" s="67"/>
    </row>
    <row r="312" spans="27:31" ht="12" customHeight="1">
      <c r="AA312" s="1"/>
      <c r="AB312" s="1"/>
      <c r="AC312" s="67"/>
      <c r="AD312" s="68"/>
      <c r="AE312" s="67"/>
    </row>
    <row r="313" spans="27:31" ht="12" customHeight="1">
      <c r="AA313" s="1"/>
      <c r="AB313" s="1"/>
      <c r="AC313" s="67"/>
      <c r="AD313" s="68"/>
      <c r="AE313" s="67"/>
    </row>
    <row r="314" spans="27:31" ht="12" customHeight="1">
      <c r="AA314" s="1"/>
      <c r="AB314" s="1"/>
      <c r="AC314" s="67"/>
      <c r="AD314" s="68"/>
      <c r="AE314" s="67"/>
    </row>
    <row r="315" spans="27:31" ht="12" customHeight="1">
      <c r="AA315" s="1"/>
      <c r="AB315" s="1"/>
      <c r="AC315" s="67"/>
      <c r="AD315" s="68"/>
      <c r="AE315" s="67"/>
    </row>
    <row r="316" spans="27:31" ht="12" customHeight="1">
      <c r="AA316" s="1"/>
      <c r="AB316" s="1"/>
      <c r="AC316" s="67"/>
      <c r="AD316" s="68"/>
      <c r="AE316" s="67"/>
    </row>
    <row r="317" spans="27:31" ht="12" customHeight="1">
      <c r="AA317" s="1"/>
      <c r="AB317" s="1"/>
      <c r="AC317" s="67"/>
      <c r="AD317" s="68"/>
      <c r="AE317" s="67"/>
    </row>
    <row r="318" spans="27:31" ht="12" customHeight="1">
      <c r="AA318" s="1"/>
      <c r="AB318" s="1"/>
      <c r="AC318" s="67"/>
      <c r="AD318" s="68"/>
      <c r="AE318" s="67"/>
    </row>
    <row r="319" spans="27:31" ht="12" customHeight="1">
      <c r="AA319" s="1"/>
      <c r="AB319" s="1"/>
      <c r="AC319" s="67"/>
      <c r="AD319" s="68"/>
      <c r="AE319" s="67"/>
    </row>
    <row r="320" spans="27:31" ht="12" customHeight="1">
      <c r="AA320" s="1"/>
      <c r="AB320" s="1"/>
      <c r="AC320" s="67"/>
      <c r="AD320" s="68"/>
      <c r="AE320" s="67"/>
    </row>
    <row r="321" spans="27:31" ht="12" customHeight="1">
      <c r="AA321" s="1"/>
      <c r="AB321" s="1"/>
      <c r="AC321" s="67"/>
      <c r="AD321" s="68"/>
      <c r="AE321" s="67"/>
    </row>
    <row r="322" spans="27:31" ht="12" customHeight="1">
      <c r="AA322" s="1"/>
      <c r="AB322" s="1"/>
      <c r="AC322" s="67"/>
      <c r="AD322" s="68"/>
      <c r="AE322" s="67"/>
    </row>
    <row r="323" spans="27:31" ht="12" customHeight="1">
      <c r="AA323" s="1"/>
      <c r="AB323" s="1"/>
      <c r="AC323" s="67"/>
      <c r="AD323" s="68"/>
      <c r="AE323" s="67"/>
    </row>
    <row r="324" spans="27:31" ht="12" customHeight="1">
      <c r="AA324" s="1"/>
      <c r="AB324" s="1"/>
      <c r="AC324" s="67"/>
      <c r="AD324" s="68"/>
      <c r="AE324" s="67"/>
    </row>
    <row r="325" spans="27:31" ht="12" customHeight="1">
      <c r="AA325" s="1"/>
      <c r="AB325" s="1"/>
      <c r="AC325" s="67"/>
      <c r="AD325" s="68"/>
      <c r="AE325" s="67"/>
    </row>
    <row r="326" spans="27:31" ht="12" customHeight="1">
      <c r="AA326" s="1"/>
      <c r="AB326" s="1"/>
      <c r="AC326" s="67"/>
      <c r="AD326" s="68"/>
      <c r="AE326" s="67"/>
    </row>
    <row r="327" spans="27:31" ht="12" customHeight="1">
      <c r="AA327" s="1"/>
      <c r="AB327" s="1"/>
      <c r="AC327" s="67"/>
      <c r="AD327" s="68"/>
      <c r="AE327" s="67"/>
    </row>
    <row r="328" spans="27:31" ht="12" customHeight="1">
      <c r="AA328" s="1"/>
      <c r="AB328" s="1"/>
      <c r="AC328" s="67"/>
      <c r="AD328" s="68"/>
      <c r="AE328" s="67"/>
    </row>
    <row r="329" spans="27:31" ht="12" customHeight="1">
      <c r="AA329" s="1"/>
      <c r="AB329" s="1"/>
      <c r="AC329" s="67"/>
      <c r="AD329" s="68"/>
      <c r="AE329" s="67"/>
    </row>
    <row r="330" spans="27:31" ht="12" customHeight="1">
      <c r="AA330" s="1"/>
      <c r="AB330" s="1"/>
      <c r="AC330" s="67"/>
      <c r="AD330" s="68"/>
      <c r="AE330" s="67"/>
    </row>
    <row r="331" spans="27:31" ht="12" customHeight="1">
      <c r="AA331" s="1"/>
      <c r="AB331" s="1"/>
      <c r="AC331" s="67"/>
      <c r="AD331" s="68"/>
      <c r="AE331" s="67"/>
    </row>
    <row r="332" spans="27:31" ht="12" customHeight="1">
      <c r="AA332" s="1"/>
      <c r="AB332" s="1"/>
      <c r="AC332" s="67"/>
      <c r="AD332" s="68"/>
      <c r="AE332" s="67"/>
    </row>
    <row r="333" spans="27:31" ht="12" customHeight="1">
      <c r="AA333" s="1"/>
      <c r="AB333" s="1"/>
      <c r="AC333" s="67"/>
      <c r="AD333" s="68"/>
      <c r="AE333" s="67"/>
    </row>
    <row r="334" spans="27:31" ht="12" customHeight="1">
      <c r="AA334" s="1"/>
      <c r="AB334" s="1"/>
      <c r="AC334" s="67"/>
      <c r="AD334" s="68"/>
      <c r="AE334" s="67"/>
    </row>
    <row r="335" spans="27:31" ht="12" customHeight="1">
      <c r="AA335" s="1"/>
      <c r="AB335" s="1"/>
      <c r="AC335" s="67"/>
      <c r="AD335" s="68"/>
      <c r="AE335" s="67"/>
    </row>
    <row r="336" spans="27:31" ht="12" customHeight="1">
      <c r="AA336" s="1"/>
      <c r="AB336" s="1"/>
      <c r="AC336" s="67"/>
      <c r="AD336" s="68"/>
      <c r="AE336" s="67"/>
    </row>
    <row r="337" spans="27:31" ht="12" customHeight="1">
      <c r="AA337" s="1"/>
      <c r="AB337" s="1"/>
      <c r="AC337" s="67"/>
      <c r="AD337" s="68"/>
      <c r="AE337" s="67"/>
    </row>
    <row r="338" spans="27:31" ht="12" customHeight="1">
      <c r="AA338" s="1"/>
      <c r="AB338" s="1"/>
      <c r="AC338" s="67"/>
      <c r="AD338" s="68"/>
      <c r="AE338" s="67"/>
    </row>
    <row r="339" spans="27:31" ht="12" customHeight="1">
      <c r="AA339" s="1"/>
      <c r="AB339" s="1"/>
      <c r="AC339" s="67"/>
      <c r="AD339" s="68"/>
      <c r="AE339" s="67"/>
    </row>
    <row r="340" spans="27:31" ht="12" customHeight="1">
      <c r="AA340" s="1"/>
      <c r="AB340" s="1"/>
      <c r="AC340" s="67"/>
      <c r="AD340" s="68"/>
      <c r="AE340" s="67"/>
    </row>
    <row r="341" spans="27:31" ht="12" customHeight="1">
      <c r="AA341" s="1"/>
      <c r="AB341" s="1"/>
      <c r="AC341" s="67"/>
      <c r="AD341" s="68"/>
      <c r="AE341" s="67"/>
    </row>
    <row r="342" spans="27:31" ht="12" customHeight="1">
      <c r="AA342" s="1"/>
      <c r="AB342" s="1"/>
      <c r="AC342" s="67"/>
      <c r="AD342" s="68"/>
      <c r="AE342" s="67"/>
    </row>
    <row r="343" spans="27:31" ht="12" customHeight="1">
      <c r="AA343" s="1"/>
      <c r="AB343" s="1"/>
      <c r="AC343" s="67"/>
      <c r="AD343" s="68"/>
      <c r="AE343" s="67"/>
    </row>
    <row r="344" spans="27:31" ht="18" customHeight="1">
      <c r="AA344" s="1"/>
      <c r="AB344" s="1"/>
      <c r="AC344" s="67"/>
      <c r="AD344" s="68"/>
      <c r="AE344" s="67"/>
    </row>
    <row r="345" spans="27:31" ht="12" customHeight="1">
      <c r="AA345" s="1"/>
      <c r="AB345" s="1"/>
      <c r="AC345" s="67"/>
      <c r="AD345" s="68"/>
      <c r="AE345" s="67"/>
    </row>
    <row r="346" spans="27:31" ht="12" customHeight="1">
      <c r="AA346" s="1"/>
      <c r="AB346" s="1"/>
      <c r="AC346" s="67"/>
      <c r="AD346" s="68"/>
      <c r="AE346" s="67"/>
    </row>
    <row r="347" spans="27:31" ht="12" customHeight="1">
      <c r="AA347" s="1"/>
      <c r="AB347" s="1"/>
      <c r="AC347" s="67"/>
      <c r="AD347" s="68"/>
      <c r="AE347" s="67"/>
    </row>
    <row r="348" spans="27:31" ht="12" customHeight="1">
      <c r="AA348" s="1"/>
      <c r="AB348" s="1"/>
      <c r="AC348" s="67"/>
      <c r="AD348" s="68"/>
      <c r="AE348" s="67"/>
    </row>
    <row r="349" spans="27:31" ht="12" customHeight="1">
      <c r="AA349" s="1"/>
      <c r="AB349" s="1"/>
      <c r="AC349" s="67"/>
      <c r="AD349" s="68"/>
      <c r="AE349" s="67"/>
    </row>
    <row r="350" spans="27:31" ht="12" customHeight="1">
      <c r="AA350" s="1"/>
      <c r="AB350" s="1"/>
      <c r="AC350" s="67"/>
      <c r="AD350" s="68"/>
      <c r="AE350" s="67"/>
    </row>
    <row r="351" spans="27:31" ht="12" customHeight="1">
      <c r="AA351" s="1"/>
      <c r="AB351" s="1"/>
      <c r="AC351" s="67"/>
      <c r="AD351" s="68"/>
      <c r="AE351" s="67"/>
    </row>
    <row r="352" spans="27:31" ht="12" customHeight="1">
      <c r="AA352" s="1"/>
      <c r="AB352" s="1"/>
      <c r="AC352" s="67"/>
      <c r="AD352" s="68"/>
      <c r="AE352" s="67"/>
    </row>
    <row r="353" spans="27:31" ht="12" customHeight="1">
      <c r="AA353" s="1"/>
      <c r="AB353" s="1"/>
      <c r="AC353" s="67"/>
      <c r="AD353" s="68"/>
      <c r="AE353" s="67"/>
    </row>
    <row r="354" spans="27:31" ht="12" customHeight="1">
      <c r="AA354" s="1"/>
      <c r="AB354" s="1"/>
      <c r="AC354" s="67"/>
      <c r="AD354" s="68"/>
      <c r="AE354" s="67"/>
    </row>
    <row r="355" spans="27:31" ht="12" customHeight="1">
      <c r="AA355" s="1"/>
      <c r="AB355" s="1"/>
      <c r="AC355" s="67"/>
      <c r="AD355" s="68"/>
      <c r="AE355" s="67"/>
    </row>
    <row r="356" spans="27:31" ht="12" customHeight="1">
      <c r="AA356" s="1"/>
      <c r="AB356" s="1"/>
      <c r="AC356" s="67"/>
      <c r="AD356" s="68"/>
      <c r="AE356" s="67"/>
    </row>
    <row r="357" spans="27:31" ht="12" customHeight="1">
      <c r="AA357" s="1"/>
      <c r="AB357" s="1"/>
      <c r="AC357" s="67"/>
      <c r="AD357" s="68"/>
      <c r="AE357" s="67"/>
    </row>
    <row r="358" spans="27:31" ht="12" customHeight="1">
      <c r="AA358" s="1"/>
      <c r="AB358" s="1"/>
      <c r="AC358" s="67"/>
      <c r="AD358" s="68"/>
      <c r="AE358" s="67"/>
    </row>
    <row r="359" spans="27:31" ht="12" customHeight="1">
      <c r="AA359" s="1"/>
      <c r="AB359" s="1"/>
      <c r="AC359" s="67"/>
      <c r="AD359" s="68"/>
      <c r="AE359" s="67"/>
    </row>
    <row r="360" spans="27:31" ht="12" customHeight="1">
      <c r="AA360" s="1"/>
      <c r="AB360" s="1"/>
      <c r="AC360" s="67"/>
      <c r="AD360" s="68"/>
      <c r="AE360" s="67"/>
    </row>
    <row r="361" spans="27:31" ht="12" customHeight="1">
      <c r="AA361" s="1"/>
      <c r="AB361" s="1"/>
      <c r="AC361" s="67"/>
      <c r="AD361" s="68"/>
      <c r="AE361" s="67"/>
    </row>
    <row r="362" spans="27:31" ht="12" customHeight="1">
      <c r="AA362" s="1"/>
      <c r="AB362" s="1"/>
      <c r="AC362" s="67"/>
      <c r="AD362" s="68"/>
      <c r="AE362" s="67"/>
    </row>
    <row r="363" spans="27:31" ht="12" customHeight="1">
      <c r="AA363" s="1"/>
      <c r="AB363" s="1"/>
      <c r="AC363" s="67"/>
      <c r="AD363" s="68"/>
      <c r="AE363" s="67"/>
    </row>
    <row r="364" spans="27:30" ht="12" customHeight="1">
      <c r="AA364" s="1"/>
      <c r="AB364" s="1"/>
      <c r="AC364" s="67"/>
      <c r="AD364" s="68"/>
    </row>
    <row r="365" spans="27:30" ht="12" customHeight="1">
      <c r="AA365" s="1"/>
      <c r="AB365" s="1"/>
      <c r="AC365" s="67"/>
      <c r="AD365" s="68"/>
    </row>
    <row r="366" spans="27:31" ht="12" customHeight="1">
      <c r="AA366" s="1"/>
      <c r="AB366" s="1"/>
      <c r="AC366" s="67"/>
      <c r="AD366" s="68"/>
      <c r="AE366" s="67"/>
    </row>
    <row r="367" spans="27:31" ht="12" customHeight="1">
      <c r="AA367" s="1"/>
      <c r="AB367" s="1"/>
      <c r="AC367" s="67"/>
      <c r="AD367" s="68"/>
      <c r="AE367" s="67"/>
    </row>
    <row r="368" spans="27:31" ht="12" customHeight="1">
      <c r="AA368" s="1"/>
      <c r="AB368" s="1"/>
      <c r="AC368" s="67"/>
      <c r="AD368" s="68"/>
      <c r="AE368" s="67"/>
    </row>
    <row r="369" spans="27:31" ht="12" customHeight="1">
      <c r="AA369" s="1"/>
      <c r="AB369" s="1"/>
      <c r="AC369" s="67"/>
      <c r="AD369" s="68"/>
      <c r="AE369" s="67"/>
    </row>
    <row r="370" spans="27:31" ht="12" customHeight="1">
      <c r="AA370" s="1"/>
      <c r="AB370" s="1"/>
      <c r="AC370" s="67"/>
      <c r="AD370" s="68"/>
      <c r="AE370" s="67"/>
    </row>
    <row r="371" spans="27:31" ht="12" customHeight="1">
      <c r="AA371" s="1"/>
      <c r="AB371" s="1"/>
      <c r="AC371" s="67"/>
      <c r="AD371" s="68"/>
      <c r="AE371" s="67"/>
    </row>
    <row r="372" spans="27:30" ht="12" customHeight="1">
      <c r="AA372" s="1"/>
      <c r="AB372" s="1"/>
      <c r="AC372" s="67"/>
      <c r="AD372" s="68"/>
    </row>
    <row r="373" spans="27:30" ht="12" customHeight="1">
      <c r="AA373" s="1"/>
      <c r="AB373" s="1"/>
      <c r="AC373" s="67"/>
      <c r="AD373" s="68"/>
    </row>
    <row r="374" spans="27:30" ht="12" customHeight="1">
      <c r="AA374" s="1"/>
      <c r="AB374" s="1"/>
      <c r="AC374" s="67"/>
      <c r="AD374" s="68"/>
    </row>
    <row r="375" spans="27:30" ht="12" customHeight="1">
      <c r="AA375" s="1"/>
      <c r="AB375" s="1"/>
      <c r="AC375" s="67"/>
      <c r="AD375" s="68"/>
    </row>
    <row r="376" spans="27:30" ht="12" customHeight="1">
      <c r="AA376" s="1"/>
      <c r="AB376" s="1"/>
      <c r="AC376" s="67"/>
      <c r="AD376" s="68"/>
    </row>
    <row r="377" spans="27:30" ht="12" customHeight="1">
      <c r="AA377" s="1"/>
      <c r="AB377" s="1"/>
      <c r="AC377" s="67"/>
      <c r="AD377" s="68"/>
    </row>
    <row r="378" spans="27:30" ht="12" customHeight="1">
      <c r="AA378" s="1"/>
      <c r="AB378" s="1"/>
      <c r="AC378" s="67"/>
      <c r="AD378" s="68"/>
    </row>
    <row r="379" spans="27:30" ht="12" customHeight="1">
      <c r="AA379" s="1"/>
      <c r="AB379" s="1"/>
      <c r="AC379" s="67"/>
      <c r="AD379" s="68"/>
    </row>
    <row r="380" spans="27:30" ht="12" customHeight="1">
      <c r="AA380" s="1"/>
      <c r="AB380" s="1"/>
      <c r="AC380" s="67"/>
      <c r="AD380" s="68"/>
    </row>
    <row r="381" spans="27:30" ht="12" customHeight="1">
      <c r="AA381" s="1"/>
      <c r="AB381" s="1"/>
      <c r="AC381" s="67"/>
      <c r="AD381" s="68"/>
    </row>
    <row r="382" spans="27:30" ht="12" customHeight="1">
      <c r="AA382" s="1"/>
      <c r="AB382" s="1"/>
      <c r="AC382" s="67"/>
      <c r="AD382" s="68"/>
    </row>
    <row r="383" spans="27:30" ht="12" customHeight="1">
      <c r="AA383" s="1"/>
      <c r="AB383" s="1"/>
      <c r="AC383" s="67"/>
      <c r="AD383" s="68"/>
    </row>
    <row r="384" spans="27:30" ht="12" customHeight="1">
      <c r="AA384" s="1"/>
      <c r="AB384" s="1"/>
      <c r="AC384" s="67"/>
      <c r="AD384" s="68"/>
    </row>
    <row r="385" spans="27:30" ht="12" customHeight="1">
      <c r="AA385" s="1"/>
      <c r="AB385" s="1"/>
      <c r="AC385" s="67"/>
      <c r="AD385" s="68"/>
    </row>
    <row r="386" spans="27:30" ht="12" customHeight="1">
      <c r="AA386" s="1"/>
      <c r="AB386" s="1"/>
      <c r="AC386" s="67"/>
      <c r="AD386" s="68"/>
    </row>
    <row r="387" spans="27:30" ht="12" customHeight="1">
      <c r="AA387" s="1"/>
      <c r="AB387" s="1"/>
      <c r="AC387" s="67"/>
      <c r="AD387" s="68"/>
    </row>
    <row r="398" ht="18" customHeight="1"/>
    <row r="413" ht="18" customHeight="1"/>
    <row r="422" ht="18" customHeight="1"/>
    <row r="424" ht="18" customHeight="1"/>
    <row r="436" ht="18" customHeight="1"/>
    <row r="449" spans="9:10" ht="12" customHeight="1">
      <c r="I449" s="7">
        <f>IF($E$231=$E$251,"","LINE 3450 ROW #3 MUST EQUAL LINE 3620 ROW #3!")</f>
      </c>
      <c r="J449" s="7">
        <f>IF($F$231=$G$251,"","LINE 3450 ROW #4 MUST EQUAL LINE 3620 ROW #4!")</f>
      </c>
    </row>
    <row r="456" ht="18" customHeight="1"/>
    <row r="466" ht="12" customHeight="1">
      <c r="I466" s="7">
        <f>IF($E$251=$E$265,"","LINE 3620 ROW #3 MUST EQUAL LINE 3770 ROW #3 I491!")</f>
      </c>
    </row>
    <row r="470" ht="18" customHeight="1"/>
    <row r="480" ht="18" customHeight="1">
      <c r="I480" s="7">
        <f>IF($E$265=$E$251,"","LINE 3770 ROW #3 MUST EQUAL LINE 3620 ROW #3 !")</f>
      </c>
    </row>
    <row r="515" ht="18" customHeight="1"/>
    <row r="528" ht="18" customHeight="1"/>
  </sheetData>
  <sheetProtection password="92C1" sheet="1" objects="1" scenarios="1"/>
  <printOptions/>
  <pageMargins left="0.66" right="0" top="0.43" bottom="0.42" header="0.18" footer="0.25"/>
  <pageSetup firstPageNumber="0" useFirstPageNumber="1" orientation="portrait" r:id="rId1"/>
  <headerFooter alignWithMargins="0">
    <oddFooter>&amp;L2008&amp;C&amp;"Helv,Bold"Alberta Municipal Affairs - Electrical Function Financial Information Return&amp;RPage &amp;P</oddFooter>
  </headerFooter>
  <rowBreaks count="23" manualBreakCount="23">
    <brk id="47" max="65535" man="1"/>
    <brk id="104" max="65535" man="1"/>
    <brk id="127" max="65535" man="1"/>
    <brk id="182" max="65535" man="1"/>
    <brk id="219" max="65535" man="1"/>
    <brk id="279" max="5" man="1"/>
    <brk id="343" max="65535" man="1"/>
    <brk id="397" max="65535" man="1"/>
    <brk id="423" max="65535" man="1"/>
    <brk id="479" max="65535" man="1"/>
    <brk id="527" max="65535" man="1"/>
    <brk id="608" max="65535" man="1"/>
    <brk id="650" max="65535" man="1"/>
    <brk id="710" max="65535" man="1"/>
    <brk id="771" max="65535" man="1"/>
    <brk id="806" max="65535" man="1"/>
    <brk id="864" max="65535" man="1"/>
    <brk id="906" max="65535" man="1"/>
    <brk id="966" max="65535" man="1"/>
    <brk id="1027" max="65535" man="1"/>
    <brk id="1062" max="65535" man="1"/>
    <brk id="1120" max="65535" man="1"/>
    <brk id="1162" max="6553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 Municipal Affairs</dc:creator>
  <cp:keywords/>
  <dc:description/>
  <cp:lastModifiedBy>GoA</cp:lastModifiedBy>
  <cp:lastPrinted>2008-12-09T22:27:33Z</cp:lastPrinted>
  <dcterms:created xsi:type="dcterms:W3CDTF">1997-11-06T16:30:23Z</dcterms:created>
  <dcterms:modified xsi:type="dcterms:W3CDTF">2009-12-01T21:24:04Z</dcterms:modified>
  <cp:category/>
  <cp:version/>
  <cp:contentType/>
  <cp:contentStatus/>
</cp:coreProperties>
</file>